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fajardo\Desktop\PUBLICACIONES JEN\Publicaciones\Planes y Porgramas\Planes\2021\Plan de Acción Institucional\Versión 1.0\"/>
    </mc:Choice>
  </mc:AlternateContent>
  <bookViews>
    <workbookView xWindow="0" yWindow="0" windowWidth="24000" windowHeight="8535"/>
  </bookViews>
  <sheets>
    <sheet name="PA 2021 consolidado" sheetId="2" r:id="rId1"/>
  </sheets>
  <definedNames>
    <definedName name="_xlnm._FilterDatabase" localSheetId="0" hidden="1">'PA 2021 consolidado'!$A$11:$R$77</definedName>
    <definedName name="_xlnm.Print_Titles" localSheetId="0">'PA 2021 consolidado'!$1:$11</definedName>
  </definedNames>
  <calcPr calcId="152511"/>
</workbook>
</file>

<file path=xl/calcChain.xml><?xml version="1.0" encoding="utf-8"?>
<calcChain xmlns="http://schemas.openxmlformats.org/spreadsheetml/2006/main">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P51" i="2" l="1"/>
  <c r="Q51" i="2" s="1"/>
  <c r="R51" i="2" s="1"/>
  <c r="P50" i="2"/>
  <c r="Q50" i="2" s="1"/>
  <c r="R50" i="2" s="1"/>
  <c r="P48" i="2"/>
  <c r="Q48" i="2" s="1"/>
  <c r="R48" i="2" s="1"/>
</calcChain>
</file>

<file path=xl/sharedStrings.xml><?xml version="1.0" encoding="utf-8"?>
<sst xmlns="http://schemas.openxmlformats.org/spreadsheetml/2006/main" count="710" uniqueCount="352">
  <si>
    <t>2. Fecha de seguimiento:</t>
  </si>
  <si>
    <t>FORMULACIÓN</t>
  </si>
  <si>
    <t>No</t>
  </si>
  <si>
    <t>PLAN ESTRATÉGICO</t>
  </si>
  <si>
    <t>ACTIVIDAD</t>
  </si>
  <si>
    <t>INDICADOR</t>
  </si>
  <si>
    <t>METAS DE PERIODO</t>
  </si>
  <si>
    <t>Objetivo</t>
  </si>
  <si>
    <t>Estrategia</t>
  </si>
  <si>
    <t>Proceso</t>
  </si>
  <si>
    <t>Dependencia responsable</t>
  </si>
  <si>
    <t>Actividad</t>
  </si>
  <si>
    <t>Fecha de ejecución</t>
  </si>
  <si>
    <t>Tipo Eficacia Efectividad Eficiencia</t>
  </si>
  <si>
    <t>Nombre</t>
  </si>
  <si>
    <t>Fórmula</t>
  </si>
  <si>
    <t>Unidad de medida</t>
  </si>
  <si>
    <t>Línea base</t>
  </si>
  <si>
    <t>Meta anual</t>
  </si>
  <si>
    <t>Metas de periodos</t>
  </si>
  <si>
    <t>1er Trimes</t>
  </si>
  <si>
    <t>2do Trimes</t>
  </si>
  <si>
    <t>3er Trimes</t>
  </si>
  <si>
    <t>4to Trimes</t>
  </si>
  <si>
    <t>Eficacia</t>
  </si>
  <si>
    <t>Porcentaje</t>
  </si>
  <si>
    <t>Direccionamiento Estratégico</t>
  </si>
  <si>
    <t>Dirección de Planeación</t>
  </si>
  <si>
    <t>Recertificar el Sistema de Gestión de la Calidad - SGC, bajo los requisitos de la NTC 9001:2015, como una herramienta para el mejoramiento de gestión institucional.</t>
  </si>
  <si>
    <t>Realizar seguimiento y evaluación a la Planeación Institucional, como insumo para la toma de decisiones.</t>
  </si>
  <si>
    <t>No. de actividades ubicada en rango satisfactorio y aceptable * 100 / Total de actividades del Plan de Acción Institucional que registran medición en el periodo.</t>
  </si>
  <si>
    <t xml:space="preserve"> -</t>
  </si>
  <si>
    <t>No. de actividades ejecutadas del plan de trabajo a cargo del Proceso Direccionamiento Estratégico * 100 / No. De actividades programadas en el plan de trabajo a cargo del Proceso Direccionamiento Estratégico.</t>
  </si>
  <si>
    <t>No. de funcionarios que asistieron a la sensibilización *100/ Total de Funcionarios convocados a la socialización sobre proyectos de inversión.</t>
  </si>
  <si>
    <t>Medir el cumplimiento del Plan Estratégico Institucional, a traves  del seguimiento al Plan de Acción Institucional</t>
  </si>
  <si>
    <t>Nivel de avance en el cumplimiento del Plan Estratégico Institucional, a traves  del seguimiento al Plan de Acción Institucional.</t>
  </si>
  <si>
    <t>Nivel de cumplimiento en las actividades del plan de trabajo diseñado para la recertificación del SGC.</t>
  </si>
  <si>
    <t>Sensibilizar a los responsables de la ejecución de los proyectos de inversión en temas relacionados con las nuevas metodologías para la formulación y seguimientos de proyectos.</t>
  </si>
  <si>
    <t>Nivel de cumplimiento en la sensibilización sobre las nuevas metodologías para la formulación y seguimientos de proyectos de inversión.</t>
  </si>
  <si>
    <t>Medir el cumplimiento en la ejecución de la sensibilización sobre las nuevas metodologías para la formulación y seguimientos de proyectos de inversión.</t>
  </si>
  <si>
    <t>Medir el cumplimiento en la ejecución de las actividades del plan de trabajo diseñado para la recertificación del SGC.</t>
  </si>
  <si>
    <t>Gestión Jurídica</t>
  </si>
  <si>
    <t>Oficina Asesora Jurídica</t>
  </si>
  <si>
    <t>Adelantar las actuaciones judiciales y extrajudiciales necesarias para ejercer la representación y defensa de los intereses litigiosos de la Entidad.</t>
  </si>
  <si>
    <t>Nivel de cumplimiento en las actuaciones de representación judicial y extrajudicial de la Entidad.</t>
  </si>
  <si>
    <t>Medir el cumplimiento en las actuaciones de representación judicial y extrajudicial de la Entidad</t>
  </si>
  <si>
    <t>No. de actuaciones judiciales y extrajudiciales realizadas, más número de actuaciones judiciales y extrajudiciales en trámite, dentro de los términos de Ley * 100 /No. de actuaciones judiciales y extrajudiciales requeridas para la representación de la Entidad dentro de los términos de ley.</t>
  </si>
  <si>
    <t>Prestar asesoría a las dependencias, comités y equipos de trabajo institucionales, en el cumplimiento de actividades propias de los procesos del sistema integrado de gestión.</t>
  </si>
  <si>
    <t>Nivel de cumplimiento en la asesoría a las dependencias, comités y equipos de trabajo institucionales.</t>
  </si>
  <si>
    <t>Medir el cumplimiento en las asesorías requeridas a la Oficina Asesora Jurídica</t>
  </si>
  <si>
    <t>No. de asesorías atendidas dentro del período, más número de asesorías en trámite dentro del término legal o reglamentario * 100 /No. de solicitudes de asesorías recibidas dentro del período.</t>
  </si>
  <si>
    <t>Evaluación y Mejora</t>
  </si>
  <si>
    <t>Oficina de Control Interno</t>
  </si>
  <si>
    <t>Ejecutar las auditorías internas establecidas en el Programa Anual de Auditorías Internas - PAAI.</t>
  </si>
  <si>
    <t>Medir el cumplimiento en la ejecución de las auditorías internas programadas en el PAAI de la vigencia</t>
  </si>
  <si>
    <t>Número de auditorías internas realizadas * 100 / Número Total de auditorías programadas para el PAAI</t>
  </si>
  <si>
    <t>Realizar verificaciones al Plan de Mejoramiento Institucional, de conformidad con los términos establecidos en la Circular periodicidad reporte de información vigente.</t>
  </si>
  <si>
    <t>Medir el cumplimiento en la ejecución de las verificaciones al Plan de Mejoramiento Institucional de conformidad con los términos establecidos en la Circular periodicidad reporte de información vigente.</t>
  </si>
  <si>
    <t>Número de verificaciones realizadas al Plan de Mejoramiento Institucional *100 / Número total de verificaciones programadas de conformidad con los términos establecidos en la Circular vigente de periodicidad reporte de información.</t>
  </si>
  <si>
    <t>-</t>
  </si>
  <si>
    <t>Realizar verificaciones al Mapa de Riesgos Institucional, según lo establecido en el Programa Anual de Auditorías Internas - PAAI.</t>
  </si>
  <si>
    <t>Medir el cumplimiento en la ejecución de las acciones formuladas en Mapa de Riesgos Institucional a través de las verificaciones a los riesgos por procesos de conformidad con los términos establecidos en la Circular periodicidad reporte de información vigente.</t>
  </si>
  <si>
    <t>Número de verificaciones realizadas al Mapa de Riesgos por procesos *100 / Número total de verificaciones programadas de conformidad con los términos establecidos en la Circular vigente de periodicidad reporte de información</t>
  </si>
  <si>
    <t>Presentar los diferentes informes a entes externos y/o de Control.</t>
  </si>
  <si>
    <t>Medir el cumplimiento de los informes presentados a entes externos y/o de Control, establecidos en la planeación de actividades de la Oficina de Control Interno.</t>
  </si>
  <si>
    <t>Número de informes establecidos por ley presentados a entes externos y/o de Control * 100 / Número total de informes establecidos.</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</si>
  <si>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</si>
  <si>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</si>
  <si>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</si>
  <si>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Direcciones Sectoriales de Fiscalización y Reacción Inmediata</t>
  </si>
  <si>
    <t>Trasladar oportunamente los hallazgos con incidencia fiscal , producto de los diferentes tipos de auditorías realizadas en la vigencia.</t>
  </si>
  <si>
    <t>Medir el nivel de cumplimiento en el traslado de hallazgos fiscales a la DRFJC, generados durante la vigencia en cumplimiento del Plan de Vigilancia y Control Fiscal para Bogotá.</t>
  </si>
  <si>
    <t>Tramitar la indagación preliminar por un término máximo de seis (6) meses.</t>
  </si>
  <si>
    <t>Eficiencia</t>
  </si>
  <si>
    <t>Medir el tiempo que se utiliza para el trámite de la IP.</t>
  </si>
  <si>
    <t>Días</t>
  </si>
  <si>
    <t>Tramitar la indagación preliminar con seis (6) meses más prorrogables, mediante auto motivado.</t>
  </si>
  <si>
    <t>Ejecutar el Plan de Vigilancia y Control Fiscal para Bogotá.</t>
  </si>
  <si>
    <t>Medir el grado de cumplimiento de las auditorías programadas en el Plan de Vigilancia y Control Fiscal para Bogotá de la vigencia.</t>
  </si>
  <si>
    <t>Despacho del Contralor Auxiliar</t>
  </si>
  <si>
    <t>Aprovechar y analizar las bases de datos de los Sujetos de Vigilancia y Control con el objetivo de presentar mayor información para el proceso de vigilancia en las auditorias.</t>
  </si>
  <si>
    <t>Hacer análisis de las bases de datos con el fin de que sirvan de insumo para desarrollo del proceso auditor.</t>
  </si>
  <si>
    <t>Subdirección de Análisis, Estadísticas e Indicadores</t>
  </si>
  <si>
    <t>Generar boletines y alertas desde el observatorio de control fiscal que sirvan de soporte técnico y apoyo al desarrollo del proceso auditor.</t>
  </si>
  <si>
    <t>Medir el grado de emisión de boletines y alertas que sirvan de soporte técnico y apoyo al ejercicio del control fiscal.</t>
  </si>
  <si>
    <t>Evaluar el control fiscal interno de los Sujetos de Vigilancia y Control competencia de la Dirección Sectorial.</t>
  </si>
  <si>
    <t>Medir la evaluación realizada al control fiscal interno a los Sujetos de Vigilancia y Control asignados por resolución.</t>
  </si>
  <si>
    <t>Evaluar la contratación realizada por los Sujetos de Vigilancia y Control competencia de la Dirección Sectorial.</t>
  </si>
  <si>
    <t>Medir la evaluación realizada al tema contractual celebrado por los Sujetos de Vigilancia y Control asignados por resolución.</t>
  </si>
  <si>
    <t>Medir la evaluación realizada al tema ambiental desarrollado por los Sujetos de Vigilancia y Control asignados por resolución.</t>
  </si>
  <si>
    <t>Vigilancia y control a la Gestión Fiscal</t>
  </si>
  <si>
    <t>Participación Ciudadana y Comunicación con Partes Interesadas</t>
  </si>
  <si>
    <t>Dirección Participación Ciudadana y Desarrollo Local</t>
  </si>
  <si>
    <t>Desarrollar 300 acciones de diálogo con la comunidad.</t>
  </si>
  <si>
    <t>Medir el cumplimiento de las acciones de diálogo con la comunidad programadas.</t>
  </si>
  <si>
    <t>Nº de acciones de diálogo con la comunidad ejecutadas *100/ Total de acciones de diálogo con la comunidad programadas. (300)</t>
  </si>
  <si>
    <t>Desarrollar 200 acciones de formación.</t>
  </si>
  <si>
    <t>Medir el cumplimiento de las acciones de formación programadas.</t>
  </si>
  <si>
    <t>Nº de acciones de formación ejecutadas * 100/ Total acciones de formación programadas. (200)</t>
  </si>
  <si>
    <t>Dirección de Apoyo al Despacho</t>
  </si>
  <si>
    <t>Publicar la gestión de la Entidad en el trámite de los requerimientos presentados por el Concejo de Bogotá (invitaciones y proposiciones) y por la ciudadanía (PQR).</t>
  </si>
  <si>
    <t>Medir el cumplimiento en la publicación del Boletín Concejo &amp; Control</t>
  </si>
  <si>
    <t>No. de Boletines publicados * 100 / Boletines programados (4)</t>
  </si>
  <si>
    <t>Oficina Asesora de Comunicaciones</t>
  </si>
  <si>
    <t>Adelantar campañas de comunicación con componente interno y externo, que permita fortalecer la imagen institucional y divulgar la gestión de la Contraloría de Bogotá.</t>
  </si>
  <si>
    <t>Verificar el cumplimiento de las campañas de comunicación.</t>
  </si>
  <si>
    <t>No. de campañas de comunicación ejecutadas *100/ No. de campañas de comunicación programadas (6).</t>
  </si>
  <si>
    <t>Realizar encuesta con el fin de conocer la percepción de los funcionarios de la entidad frente a las campañas de comunicación, encaminadas a conocer y posicionar los canales de comunicación de la entidad.</t>
  </si>
  <si>
    <t>Efectividad</t>
  </si>
  <si>
    <t>Medir la percepción de los funcionarios sobre las campañas de comunicación de la entidad</t>
  </si>
  <si>
    <t>Encuesta de comunicación ejecutada * 100/ Encuesta de comunicación programada</t>
  </si>
  <si>
    <t>Socializar los resultados de la gestión de la Contraloría y de las 20 localidades dados a conocer a través de las rendiciones de cuentas.</t>
  </si>
  <si>
    <t>Medir la eficacia en la socialización de los resultados de la Rendición de Cuentas</t>
  </si>
  <si>
    <t>Número de rendiciones de cuentas socializadas*100/ Número de rendición de cuentas realizadas</t>
  </si>
  <si>
    <r>
      <t># acumulado de Sujetos de Vigilancia y Control auditados mediante cualquier tipo de auditoria en la vigencia *100</t>
    </r>
    <r>
      <rPr>
        <b/>
        <sz val="10"/>
        <rFont val="Arial"/>
        <family val="2"/>
      </rPr>
      <t>/</t>
    </r>
    <r>
      <rPr>
        <sz val="10"/>
        <rFont val="Arial"/>
        <family val="2"/>
      </rPr>
      <t>Total de Sujetos de Vigilancia y Control de la CB asignados en la resolución vigente.</t>
    </r>
  </si>
  <si>
    <r>
      <t xml:space="preserve"># acumulado de hallazgos fiscales determinados en la vigencia trasladados a la Dirección de RFJC en el término establecido en los procedimientos * 100 </t>
    </r>
    <r>
      <rPr>
        <b/>
        <sz val="10"/>
        <rFont val="Arial"/>
        <family val="2"/>
      </rPr>
      <t>/</t>
    </r>
    <r>
      <rPr>
        <sz val="10"/>
        <rFont val="Arial"/>
        <family val="2"/>
      </rPr>
      <t xml:space="preserve"> # acumulado de hallazgos fiscales registrados en los informes finales de auditoría comunicados en la vigencia.</t>
    </r>
  </si>
  <si>
    <r>
      <t xml:space="preserve">Sumatoria (Fecha de terminación de la IP - Fecha de apertura de la IP) </t>
    </r>
    <r>
      <rPr>
        <b/>
        <sz val="10"/>
        <rFont val="Arial"/>
        <family val="2"/>
      </rPr>
      <t>/</t>
    </r>
    <r>
      <rPr>
        <sz val="10"/>
        <rFont val="Arial"/>
        <family val="2"/>
      </rPr>
      <t xml:space="preserve"> # de IP terminadas en 6 meses iniciales.</t>
    </r>
  </si>
  <si>
    <r>
      <t xml:space="preserve">Sumatoria (Fecha de terminación de la IP - Fecha de apertura de la IP) </t>
    </r>
    <r>
      <rPr>
        <b/>
        <sz val="10"/>
        <rFont val="Arial"/>
        <family val="2"/>
      </rPr>
      <t>/</t>
    </r>
    <r>
      <rPr>
        <sz val="10"/>
        <rFont val="Arial"/>
        <family val="2"/>
      </rPr>
      <t xml:space="preserve"> # de IP terminadas que utilizaron prórroga de 6 meses más.</t>
    </r>
  </si>
  <si>
    <r>
      <t xml:space="preserve"># acumulado de auditorías terminadas en desarrollo del Plan de Vigilancia de la vigencia * 100 </t>
    </r>
    <r>
      <rPr>
        <b/>
        <sz val="10"/>
        <rFont val="Arial"/>
        <family val="2"/>
      </rPr>
      <t>/</t>
    </r>
    <r>
      <rPr>
        <sz val="10"/>
        <rFont val="Arial"/>
        <family val="2"/>
      </rPr>
      <t xml:space="preserve"> N° de auditorías programadas en el Plan de Vigilancia de la vigencia.</t>
    </r>
  </si>
  <si>
    <r>
      <t xml:space="preserve">Bases de datos analizadas *100 </t>
    </r>
    <r>
      <rPr>
        <b/>
        <sz val="10"/>
        <rFont val="Arial"/>
        <family val="2"/>
      </rPr>
      <t>/</t>
    </r>
    <r>
      <rPr>
        <sz val="10"/>
        <rFont val="Arial"/>
        <family val="2"/>
      </rPr>
      <t xml:space="preserve"> N° de Bases utilizadas en el Sector de Fiscalización. 
</t>
    </r>
    <r>
      <rPr>
        <sz val="9"/>
        <color rgb="FFFF0000"/>
        <rFont val="Calibri"/>
        <family val="2"/>
        <scheme val="minor"/>
      </rPr>
      <t/>
    </r>
  </si>
  <si>
    <r>
      <t xml:space="preserve"># de boletines y alertas entregadas * 100 </t>
    </r>
    <r>
      <rPr>
        <b/>
        <sz val="10"/>
        <rFont val="Arial"/>
        <family val="2"/>
      </rPr>
      <t>/</t>
    </r>
    <r>
      <rPr>
        <sz val="10"/>
        <rFont val="Arial"/>
        <family val="2"/>
      </rPr>
      <t xml:space="preserve"> # de boletines y alertas programadas en la vigencia.</t>
    </r>
  </si>
  <si>
    <r>
      <t xml:space="preserve"># acumulado de contratos auditados *100 </t>
    </r>
    <r>
      <rPr>
        <b/>
        <sz val="10"/>
        <rFont val="Arial"/>
        <family val="2"/>
      </rPr>
      <t>/</t>
    </r>
    <r>
      <rPr>
        <sz val="10"/>
        <rFont val="Arial"/>
        <family val="2"/>
      </rPr>
      <t xml:space="preserve"> #  total de contratos suscritos por los Sujetos de Vigilancia y Control.</t>
    </r>
  </si>
  <si>
    <r>
      <t xml:space="preserve">Valor acumulado de los contratos auditados *100 </t>
    </r>
    <r>
      <rPr>
        <b/>
        <sz val="10"/>
        <rFont val="Arial"/>
        <family val="2"/>
      </rPr>
      <t>/</t>
    </r>
    <r>
      <rPr>
        <sz val="10"/>
        <rFont val="Arial"/>
        <family val="2"/>
      </rPr>
      <t xml:space="preserve"> Valor total de los contratos suscritos por los Sujetos de Vigilancia y Control.</t>
    </r>
  </si>
  <si>
    <r>
      <t xml:space="preserve"># acumulado de Sujetos de Vigilancia y Control auditados que manejan recursos del componente ambiental *100 </t>
    </r>
    <r>
      <rPr>
        <b/>
        <sz val="10"/>
        <rFont val="Arial"/>
        <family val="2"/>
      </rPr>
      <t>/</t>
    </r>
    <r>
      <rPr>
        <sz val="10"/>
        <rFont val="Arial"/>
        <family val="2"/>
      </rPr>
      <t xml:space="preserve"> # total de Sujetos de Vigilancia y Control que manejan recursos del componente ambiental</t>
    </r>
  </si>
  <si>
    <r>
      <t xml:space="preserve">Valor del presupuesto público auditado del componente ambiental *100 </t>
    </r>
    <r>
      <rPr>
        <b/>
        <sz val="10"/>
        <rFont val="Arial"/>
        <family val="2"/>
      </rPr>
      <t>/</t>
    </r>
    <r>
      <rPr>
        <sz val="10"/>
        <rFont val="Arial"/>
        <family val="2"/>
      </rPr>
      <t xml:space="preserve"> Valor total del presupuesto público a vigilar del componente ambiental</t>
    </r>
  </si>
  <si>
    <t>Gestión de Tecnologías de la Información.</t>
  </si>
  <si>
    <t>Dirección de Tecnologías de la Información y las Comunicaciones</t>
  </si>
  <si>
    <t>Nivel de cumplimiento en el mantenimiento,  implementación y/o  actualización de la plataforma tecnológica de la Entidad.</t>
  </si>
  <si>
    <t>Medir el avance en el mantenimiento,  implementación y/o  actualización de la plataforma tecnológica de la Entidad, para fortalecer la infraestructura de TI,   mejorar la gestión de los procesos y cumplir de manera efectiva la misión institucional.</t>
  </si>
  <si>
    <t>Número de actividades ejecutadas   del plan de trabajo para mantener, implementar y/o actualizar la plataforma de TI * 100/ Número total de actividades del plan de trabajo para mantener, implementar y/o actualizar la plataforma de TI.</t>
  </si>
  <si>
    <t xml:space="preserve"> - </t>
  </si>
  <si>
    <t>Continuar con la implementación de la Política de Gobierno Digital en la Contraloría de Bogotá D.C, y mantener y mejorar los componentes ya implementados, de conformidad con el Decreto 1008 de 2018, la normatividad y lo establecido en el PETI vigente.</t>
  </si>
  <si>
    <t>Nivel de cumplimiento en el desarrollo del plan de trabajo para la implementación y mejoramiento de la Política de Gobierno Digital en la CB.</t>
  </si>
  <si>
    <t>Medir el nivel de avance en la implementación y mejoramiento de la Política de Gobierno Digital en la CB (decreto 1008-2018  de MINTIC), de acuerdo al plan de trabajo  definido por la Dirección de TIC.</t>
  </si>
  <si>
    <t>Numero de actividades ejecutadas del plan de trabajo para la implementación y mejoramiento de la Política de Gobierno Digital en la CB.*100  / No. total de actividades establecidas en el plan de trabajo para la implementación de la Política de Gobierno Digital en la CB.</t>
  </si>
  <si>
    <t>Atender los requerimientos de soporte efectuados por los usuarios de la entidad y sujetos de control cuando aplique, en lo referente a sistemas de información y equipos informáticos, dentro de los tiempos establecidos en los ANS.</t>
  </si>
  <si>
    <t xml:space="preserve">Nivel de cumplimiento en la atención de los requerimientos de soporte  presentados por los usuarios de la entidad y sujetos de control, en lo referente a sistemas de información y equipos informáticos, de acuerdo a los ANS establecidos.
</t>
  </si>
  <si>
    <t>Medir la oportunidad en la atención de los requerimientos de soporte a sistemas de información y  equipos informáticos, presentados por los usuarios de  las dependencias de la entidad y sujetos de control cuando aplique, de acuerdo a los ANS establecidos.</t>
  </si>
  <si>
    <r>
      <t>Número de requerimientos de soporte de sistemas de información y  equipos informáticos, atendidos dentro de los tiempo establecidos en los ANS</t>
    </r>
    <r>
      <rPr>
        <sz val="10"/>
        <color indexed="10"/>
        <rFont val="Arial"/>
        <family val="2"/>
      </rPr>
      <t xml:space="preserve"> </t>
    </r>
    <r>
      <rPr>
        <sz val="10"/>
        <rFont val="Arial"/>
        <family val="2"/>
      </rPr>
      <t>* 100 / Número de requerimientos de soporte de sistemas de información y  equipos informáticos registrados durante el periodo.</t>
    </r>
  </si>
  <si>
    <t>Estudios de Economía y Política Pública</t>
  </si>
  <si>
    <t>Subdirección de Estudios Económicos y Fiscales</t>
  </si>
  <si>
    <t>Capacitar a los auditores y entes de control sobre la Cuenta Ambiental y Lineamientos PAE 2021 (vigencia a evaluar 2020).</t>
  </si>
  <si>
    <t>Medir el cumplimiento de la capacitación en Cuenta Ambiental a los Auditores y Entes de Control</t>
  </si>
  <si>
    <t>Número de capacitaciones realizadas *100/Total de capacitaciones programadas</t>
  </si>
  <si>
    <t>Dirección y Subdirecciones del PEEPP</t>
  </si>
  <si>
    <t>Elaborar informes, estudios y pronunciamientos que apoyen técnicamente el control político, el control social y las buenas prácticas en la gestión pública distrital y permitan evaluar las finanzas, las políticas públicas, la gestión ambiental y el plan de desarrollo del Distrito Capital.</t>
  </si>
  <si>
    <t>Cumplimiento en la ejecución del Plan Anual de Estudios PAE 2020</t>
  </si>
  <si>
    <t>Medir el grado de avance y cumplimiento en la elaboración de los informes, estudios y pronunciamientos programados en el PAE de la vigencia por el PEEPP.</t>
  </si>
  <si>
    <t>No. De Informes, estudios y pronunciamientos comunicados al Cliente * 100 / Total de informes, estudios y pronunciameintos programados en el PAE de la vigencia</t>
  </si>
  <si>
    <t>Elaborar la Revista "Bogotá Económica", con el desarrollo de temáticas relacionadas con la realidad económica, social y ambiental de Bogotá D. C.</t>
  </si>
  <si>
    <t>Nivel de Cumplimiento en la elaboración de la Revista "Bogotá Económica"</t>
  </si>
  <si>
    <t>Medir el cumplimiento en la elaboración de la revista "Bogotá Económica"</t>
  </si>
  <si>
    <t>Revista elaborada.SI=100% NO=0%</t>
  </si>
  <si>
    <t>Subdirección de Estadística Análisis Presupuestal y Financiero</t>
  </si>
  <si>
    <t>Elaborar  las Estadísticas Presupuestales con corte 30 de Septiembre de la vigencia para la Revista "Bogotá Económica”, frente al ejecución de presupuestal y Financiera de Bogotá D. C.</t>
  </si>
  <si>
    <t>Nivel de Cumplimiento en la entrega de las estadísticas presupuestales para la Revista "Bogotá Económica"</t>
  </si>
  <si>
    <t>Medir el cumplimiento en la elaboración de as estadísticas presupuestales para la revista "Bogotá Económica"</t>
  </si>
  <si>
    <t>Estadísticas entregadas.SI=100% NO=0%</t>
  </si>
  <si>
    <t>Subdirección de Evalaución de Política Pública</t>
  </si>
  <si>
    <t>Elaborar los diagnósticos sectoriales como insumo para la planeación el PVCGF</t>
  </si>
  <si>
    <t>Nivel de Cumplimiento en la elaboración de los Diagnósticos Sectoriales</t>
  </si>
  <si>
    <t>Medir el cumplimiento en la elaboración de los diagnósticos sectoriales</t>
  </si>
  <si>
    <t>Diagnósticos sectoriales comunicados *100/Total Sectores Administrativos del D.C.</t>
  </si>
  <si>
    <t>Gestión Documental</t>
  </si>
  <si>
    <t>Subdirección de Servicios Generales</t>
  </si>
  <si>
    <t>Ejecutar y realizar seguimiento a las actividades establecidas en el cronograma para implementar el Programa de Gestión Documental - PGD durante la vigencia 2021.</t>
  </si>
  <si>
    <t>242 - Nivel de cumplimiento del Programa de Gestión Documental - PGD durante la vigencia 2021.</t>
  </si>
  <si>
    <t xml:space="preserve">Medir el cumplimiento de la ejecución de  las actividades que corresponden a la Subdireccion de Servicios Generales establecidas en el Cronograma de implementación del Programa de Gestión Documental - PGD durante la vigencia 2021. </t>
  </si>
  <si>
    <t>Total de actividades ejecutadas *100/ Total de actividades que corresponden a la Subdireccion de Servicios Generales establecidas en el cronograma de implementación del Programa de Gestión Documental - PGD durante la vigencia 2021.</t>
  </si>
  <si>
    <t>Medir el cumplimiento de la ejecución de las actividades que corresponden a las demás dependencias en el Cronograma de implementación del Programa de Gestión Documental - PGD durante la vigencia 2021.</t>
  </si>
  <si>
    <t>Total de seguimientos realizados *100/ Total de seguimientos programados en el cronograma de implementación del Programa de Gestión Documental - PGD durante la vigencia 2021.</t>
  </si>
  <si>
    <t>Ejecutar y realizar seguimiento a las actividades establecidas en el Plan de Trabajo del Sistema Integrado de Conservación - SIC en la Contraloría de Bogotá D.C. durante la vigencia 2021</t>
  </si>
  <si>
    <t>Medir el cumplimiento de la ejecución de las actividades que corresponden a la Subdirección de Servicios Generales establecidas en el Cronograma de implementación del Sistema Integrado de Conservación - SIC (programas de conservación y plan de preservación digital) durante la vigencia 2021.</t>
  </si>
  <si>
    <t>Total de actividades ejecutadas *100/ Total de actividades que corresponden a la Subdireccion de Servicios Generales establecidas en el cronograma de implementación del Sistema Integrado de Conservación - SIC durante la vigencia 2021.</t>
  </si>
  <si>
    <t>Medir el cumplimiento de la ejecución de las actividades que corresponden a las demás dependencias en el Cronograma de implementación del Sistema Integrado de Conservación - SIC (programas de conservación y plan de preservación digital) durante la vigencia 2021.</t>
  </si>
  <si>
    <t>Total de seguimientos realizados *100/ Total de seguimientos programados en el cronograma de implementación del Sistema Integrado de Conservación - SIC durante la vigencia 2021.</t>
  </si>
  <si>
    <t>Realizar visitas a los archivos de gestión del proceso con el propósito de verificar la adecuada organización de documentos fisicos y electronicos para garantizar la adecuada conservacion y preservacion de ellos.</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</si>
  <si>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</si>
  <si>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2021</t>
  </si>
  <si>
    <t>NA</t>
  </si>
  <si>
    <t>N/A</t>
  </si>
  <si>
    <t>Realizar encuestas con el fin de medir la percepción de los usuarios frente al servicio de préstamo de documentos.</t>
  </si>
  <si>
    <t>Conocer la opinión de los usuarios en relación al servicio de préstamo de documentos</t>
  </si>
  <si>
    <t>N° de encuestas con resultado satisfactorio /
Total encuestas que califican el 
servicio de préstamo de documentos</t>
  </si>
  <si>
    <t>Responsabilidad Fiscal y Jurisdicción Coactiva</t>
  </si>
  <si>
    <t>Dirección de Responsabilidad Fiscal y Subdirección del Proceso de Responsabilidad Fiscal</t>
  </si>
  <si>
    <t>Resolver los grados de consulta y recursos de apelación de los PRF</t>
  </si>
  <si>
    <t>Resolver todos los Grados de Consulta y Recursos de Apelación de los PRF</t>
  </si>
  <si>
    <t>Nº de Consultas y Recursos Resueltos * 100/Nº de Consultas y Recursos recibidos 1 mes antes</t>
  </si>
  <si>
    <t>Estudiar los Hallazgos Fiscales (HF) y/o Indagaciones Preliminares (IP)</t>
  </si>
  <si>
    <t xml:space="preserve"> Estudio de HF e IP - DRFJC</t>
  </si>
  <si>
    <t>Conocer el resultado del estudio realizado a los HF e IP por parte de la DRFJC</t>
  </si>
  <si>
    <t>Cantidad de memorandos enviados en el 2021 para aperturar PRF y de devolución de hallazgos fiscales e indagaciones preliminares, cualquiera sea su vigencia*100 / Inventario total de hallazgos fiscales e indagaciones preliminares a 31 de diciembre de 2021 y los radicados con anterioridad al 30 de noviembre de 2021, cualquiera sea su vigencia.</t>
  </si>
  <si>
    <t xml:space="preserve"> Estudio de HF e IP - SPRF</t>
  </si>
  <si>
    <t>Conocer el resultado del estudio realizado a los HF e IP por parte de la SPRF</t>
  </si>
  <si>
    <t>Cantidad de autos de apertura o autos de apertura e imputación del PRF más el número de memorandos de devolución de hallazgos e indagaciones preliminares, cualquiera sea su vigencia * 100 / Inventario total de hallazgos fiscales e indagaciones preliminares radicados con anterioridad al 30 de noviembre de 2021, cualquiera sea su vigencia</t>
  </si>
  <si>
    <t>Dirección de Responsabilidad Fiscal</t>
  </si>
  <si>
    <t>Proferir decisión ejecutoriada a los PRF que se encuentren activos de 2015 y 2016 al 1° de enero de 2021, para evitar su prescripción (mientras sea legalmente posible).</t>
  </si>
  <si>
    <t>Evitar la prescripción de los PRF 2015 y 2016</t>
  </si>
  <si>
    <t>N° PRF 2015 y 2016 con decisión ejecutoriada (Archivo, Cesación por Pago, Fallos Con y Fallo Sin) - N° PRF 2015 y 2016 Prescritos * 100 / PRF activos de 2015 y 2016 (al 1° de enero de 2021)</t>
  </si>
  <si>
    <t>Proferir decisiones en los PRF (Ley 610 de 2000 y 1474 de 2011)</t>
  </si>
  <si>
    <t>Evitar la inactividad procesal</t>
  </si>
  <si>
    <t>N° Decisiones Proferidas en los PRF (Imputaciones, Archivo, Cesación por . Pago, Fallos con y Fallos Sin) * 100 / 700 Decisiones Programadas</t>
  </si>
  <si>
    <t>Subdirección de Jurisdicción Coactiva</t>
  </si>
  <si>
    <t>Medir la efectividad del recaudo en los PJC</t>
  </si>
  <si>
    <t>Cuantía Recaudada * 100 / Cuantía Proyectada a Recaudar ($450.000.000.oo)</t>
  </si>
  <si>
    <t>Gestión Administrativa y Financiera</t>
  </si>
  <si>
    <t>Subdirección Financiera</t>
  </si>
  <si>
    <t>Realizar el seguimiento a la Ejecución Presupuestal.</t>
  </si>
  <si>
    <t>Medir el cumplimiento en el seguimiento a la ejecución presupuestal.</t>
  </si>
  <si>
    <t>Valor total compromisos presupuestales * 100 / Total Presupuesto definitivo de la vigencia</t>
  </si>
  <si>
    <t>Administrativa y financiera</t>
  </si>
  <si>
    <t>Realizar la entrega del material reciclable generado en la Entidad de conformidad con el acuerdo de corresponsabilidad suscrito.</t>
  </si>
  <si>
    <t>Gestionar adecuadamente el 100% de los residuos reciclables generados.</t>
  </si>
  <si>
    <t>Entrega de residuos reciclables generados SI: 100% No: 0%</t>
  </si>
  <si>
    <t>Tramitar los pagos de las cuentas radicadas en el mes sin observaciones en la Subdirección Financiera (se excluye el trámite de pagos de viáticos)</t>
  </si>
  <si>
    <t>Medir la oportunidad en el tiempo de pago de las cuentas radicadas en la Subdirección Financiera</t>
  </si>
  <si>
    <t>Promedio de tiempo utilizado en tramitar los pagos, desde la fecha de radicación hasta la fecha efectiva del pago</t>
  </si>
  <si>
    <t>Subdirección de Contratación</t>
  </si>
  <si>
    <t>Adelantar los procesos contractuales previstos en el Plan Anual de Adquisiciones de acuerdo con las necesidades presentadas por cada una de las Dependencias de la entidad.</t>
  </si>
  <si>
    <t>Medir la eficacia en la ejecución del Plan Anual de Adquisiciones de la Contraloría de Bogotá</t>
  </si>
  <si>
    <t>Número de procesos de contratacion adelantados por la Subdireccion de Contratacion * 100/ Numero de solicitudes de contratacion radicadas en la Subdireccion de Contratacion</t>
  </si>
  <si>
    <t>Realizar encuestas con el fin de medir la percepción de los clientes internos atendidos frente a la provisión del servicio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</si>
  <si>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</si>
  <si>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</si>
  <si>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clientes internos atendidos frente a la provisión del servicio de Aseo y Cafetería.</t>
  </si>
  <si>
    <t>Medir el nivel de satisfacción de los clientes internos frente a la provisión del servicio de Aseo y Cafeteria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</si>
  <si>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</si>
  <si>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</si>
  <si>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</si>
  <si>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</si>
  <si>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</si>
  <si>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toma física de inventarios en las dependencias de entidad.</t>
  </si>
  <si>
    <t>Medir el nivel de ejecución de la toma de inventarios por dependencias de la entidad.</t>
  </si>
  <si>
    <t>No. de actividades ejecutadas * 100% / No. De actividades programadas en el cronograma de toma de inventarios</t>
  </si>
  <si>
    <t>Verificar el uso y funcionamiento del sistema ahorrador de agua en las sedes de la Entidad.</t>
  </si>
  <si>
    <t>Mantener el consumo per cápita de agua en 0,97 m³</t>
  </si>
  <si>
    <t>N° sistemas ahorradores de agua verificados / Nº Total de sistemas ahorradores de agua instalados.</t>
  </si>
  <si>
    <t>Analizar el histórico de consumo de energía en las sedes de la Entidad.</t>
  </si>
  <si>
    <t>Mantener el consumo per cápita anual de energía en 464.25 Kw, en relación con el año 2016.</t>
  </si>
  <si>
    <t>Sumatoria del Consumo percapita trimestral / Meta consumo percapita anual establecido en 464.25 Kw</t>
  </si>
  <si>
    <t>Nivel de Cumplimiento en la ejecución de las auditorías internas.</t>
  </si>
  <si>
    <t>Nivel de cumplimiento en la verificación del Plan de Mejoramiento Institucional.</t>
  </si>
  <si>
    <t>Nivel de cumplimiento en la verificación del Mapa de Riesgos Institucional.</t>
  </si>
  <si>
    <t>Nivel de cumplimiento presentación de informes a entes externos y/o de Control.</t>
  </si>
  <si>
    <t>Reportar los beneficios de los procesos misionales (Vigilancia y control a la gestión fiscal, Responsabilidad Fiscal y Jurisdicción Coactiva, Estudios de Economía y Política Pública) para determinar la tasa de retorno a la sociedad.</t>
  </si>
  <si>
    <t>Medir la tasa de retorno del ejercicio de vigilancia fiscal generada por los procesos misionales de la entidad.</t>
  </si>
  <si>
    <t>Valor de los beneficios generados en la vigencia por los procesos misionales / Valor del presupuesto ejecutado de la Contraloría de Bogotá, D.C. en la vigencia.</t>
  </si>
  <si>
    <t>Dinero*</t>
  </si>
  <si>
    <t>Cobertura del proceso auditor</t>
  </si>
  <si>
    <t>Oportunidad en el traslado de los hallazgos fiscales</t>
  </si>
  <si>
    <t>Oportunidad en la gestión de la Indagación Preliminar - IP</t>
  </si>
  <si>
    <t>Cumplimiento del Plan de Vigilancia y Control y Fiscal para Bogotá</t>
  </si>
  <si>
    <t>Análisis de bases de datos de Sectores del D.C.</t>
  </si>
  <si>
    <t>Emisión de alertas y boletínes como resultado del análisis del Observatorio de Control Fiscal</t>
  </si>
  <si>
    <t>Evaluación del Control Fiscal Interno</t>
  </si>
  <si>
    <t>Gestión del control a la contratación</t>
  </si>
  <si>
    <t>Cobertura del control al componente ambiental</t>
  </si>
  <si>
    <t>Tasa de retorno del control fiscal</t>
  </si>
  <si>
    <t>Implementación acciones de diálogo con la comunidad.</t>
  </si>
  <si>
    <t>Implementación de acciones de formación.</t>
  </si>
  <si>
    <t>Nivel de cumplimiento en la emisión del Boletín Concejo &amp; Control</t>
  </si>
  <si>
    <t>Nivel de cumplimiento de campañas de comunicación.</t>
  </si>
  <si>
    <t>Percepción de los funcionarios de la entidad frente a las campañas de comunicación</t>
  </si>
  <si>
    <t>Nivel de cumplimiento en la socialización de los resultados de la gestión a través de la rendición de cuentas de la Entidad</t>
  </si>
  <si>
    <t>Nivel de Cumplimiento en la capacitación de Cuenta Ambiental</t>
  </si>
  <si>
    <t>Nivel de cumplimiento del Programa de Gestión Documental - PGD durante la vigencia 2021.</t>
  </si>
  <si>
    <t>Nivel de cumplimiento en la Implementación del SIC</t>
  </si>
  <si>
    <t>Nivel de cumplimiento en la realización de las visitas a los archivos de gestión de la entidad.</t>
  </si>
  <si>
    <t>Nivel de satisfacción del cliente frente al servicio de préstamo de documentos</t>
  </si>
  <si>
    <t>Grados de Consulta y Recursos de Apelación de los PRF</t>
  </si>
  <si>
    <t>Decisiones ejecutoriadas en PRF activos 2015 y 2016</t>
  </si>
  <si>
    <t>Proferir decisiones en los PRF de conformidad con las normas vigentes</t>
  </si>
  <si>
    <t>Recaudo PJC</t>
  </si>
  <si>
    <t>Nivel de cumplimiento en el seguimiento a la ejecución Presupuestal</t>
  </si>
  <si>
    <t>Gestionar conforme a la norma ambiental vigente el 100% de los residuos reciclables generados.</t>
  </si>
  <si>
    <t>Promedio del tiempo de pago de las cuentas radicadas en la Subdirección Financiera</t>
  </si>
  <si>
    <t>Nivel de cumplimiento en la ejecución del Plan Anual de Adquisiciones</t>
  </si>
  <si>
    <t>Nivel de satisfacción del cliente interno en la provisión de servicios de transporte</t>
  </si>
  <si>
    <t>Nivel de satisfacción del cliente interno frente a la provisión del servicio de aseo y cafetería</t>
  </si>
  <si>
    <t>Promedio del tiempo de atención de las solicitudes para el suministro de elementos de consumo.</t>
  </si>
  <si>
    <t>Nivel de cumplimiento en la toma física de inventarios en las dependencias de entidad</t>
  </si>
  <si>
    <t>Optimizar el uso del recurso hídrico en todas las sedes de la Contraloría de Bogotá</t>
  </si>
  <si>
    <t>Optimizar el uso de energía eléctrica en todas las sedes de la Contraloría de Bogotá</t>
  </si>
  <si>
    <t>Gestión del Talento Humano</t>
  </si>
  <si>
    <t>Oficina de Asuntos Disciplinarios</t>
  </si>
  <si>
    <t>Realizar mesas de trabajo con la Dirección de Planeación, la Dirección de las TIC, la Dirección Administrativa, Gestión Documental y otras, para coordinar la disponibilidad en  la utilización de la Sala de Oralidad y para  implementar un plan de digitalización  de los procesos disciplinarios en aras de garantizar la consulta por parte de los sujetos procesales.</t>
  </si>
  <si>
    <t>Nivel de cumplimiento de las mesas de trabajo para definir disponibilidad Sala de Oralidad e implementación plan digitalización procesos disciplinarios</t>
  </si>
  <si>
    <t xml:space="preserve">Medir el cumplimiento de la realizacion de las mesas de trabajo para  definir disponibilidad Sala de Oralidad e implementación plan de digitalización procesos disciplinarios. 
</t>
  </si>
  <si>
    <t>No. de reuniones realizadas *100 / No. de sesiones de trabajo programadas (3)</t>
  </si>
  <si>
    <t>Unidad</t>
  </si>
  <si>
    <t>Realizar estrategia comunicacional sobre la gestión de  la Oficina de Asuntos Disciplinarios  para fortalecer la imagen de la dependencia.</t>
  </si>
  <si>
    <t>Nivel de cumplimiento en la realización de la estrategia comunicacional sobre la gestión de  la Oficina de Asuntos Disciplinarios</t>
  </si>
  <si>
    <t>Reforzar y mantener el alto grado de credibilidad y confianza por parte de los funcionarios hacia la Oficina de Asuntos Disciplinarios.</t>
  </si>
  <si>
    <t>No. de estrategias de comunicación realizadas*100/ No. Total de actividades programadas (6).</t>
  </si>
  <si>
    <t>Subdirección de Gestión del Talento Humano</t>
  </si>
  <si>
    <t xml:space="preserve">Realizar mesas de trabajo para evidenciar la magnitud e importancia de implementar  la infraestructura fisica que garantice la seguridad y debida custodia de las historias laborales en la Contraloría de Bogotá D.C. </t>
  </si>
  <si>
    <t>Nivel de cumplimiento en la realización de reuniones  para evidenciar la magnitud e importancia de implementar  la infraestructura fisica del archivo de historias laborales</t>
  </si>
  <si>
    <t>Medir el cumplimiento en la realizacion de las
las mesas de trabajo en  función de la  custodia de las historias laborales.</t>
  </si>
  <si>
    <t>No. de reuniones realizadas *100 / No. de mesas  de trabajo programadas (6)</t>
  </si>
  <si>
    <t>Subdirección de Carrera Administrativa</t>
  </si>
  <si>
    <t>Realizar estrategias de sensibilización sobre los sistemas de evaluación del desempeño laboral y de la gestión para todo el personal de la entidad, especialmente el personal provisional y directivo.</t>
  </si>
  <si>
    <t>Nivel de cumplimiento en la realización de las estrategias de sensibilización sobre los sistemas de evaluación del desempeño laboral del personal.</t>
  </si>
  <si>
    <t>Medir la eficacia de las estrategias para Fortalecer la cultura organizacional del personal provisional y directivo, con respecto a la importancia de los sistemas de evaluación del desempeño y de la gestión para el mejoramiento continuo de la entidad, cumpliendo con los procedimientos y los términos establecidos.</t>
  </si>
  <si>
    <t>No. de acciones de sensibilización realizadas*100 / Total de actividades de sensibilización programadas (6)</t>
  </si>
  <si>
    <t>Actualizar el  procedimiento PGTH-04 Procedimiento para la Provisión de Empleos en Vacancia de la Planta de Personal</t>
  </si>
  <si>
    <t>Nivel de cumplimiento en la actualización procedimiento PGTH-04</t>
  </si>
  <si>
    <t xml:space="preserve">Medir el cumplimiento en la actualizacion del procedimiento de vinculación de personal, acorde con las actividades y responsables vigentes. </t>
  </si>
  <si>
    <t>Procedimiento actualizado y publicado en la Intranet: 
Sí : 100%
No: 0%</t>
  </si>
  <si>
    <t>Subdirección de Bienestar Social</t>
  </si>
  <si>
    <t xml:space="preserve">Realizar mesas de trabajo con la Dirección Administrativa y Financiera, para evidenciar la importancia de implementar una infraestructura fisica apropiada y que cumpla con las condiciones requeridas en la normatividad vigente (SST y puestos de trabajo) </t>
  </si>
  <si>
    <t>Nivel de cumplimiento en la realización de mesas de trabajo para  adecuación de la infraestructura fisica necesaria para la Subdirección de Bienestar Social.</t>
  </si>
  <si>
    <t>Medir la eficacia de  las acciones de la Dirección Administrativa y Financiera para que se logre adecuar los espacios requeridos por la Subdirección de Bienestar Social</t>
  </si>
  <si>
    <t>No. de reuniones realizadas  *100 / No. de sesiones de trabajo programadas (2)</t>
  </si>
  <si>
    <t>Subdirección de Capacitación y Cooperación Técnica</t>
  </si>
  <si>
    <t>Potenciar las competencias, conocimientos y habilidades de los empleados públicos a través de las actividades de inducción, reinducción institucional y acciones de formación que permitan contar con un talento humano actualizado, integral, comprometido, innovador y competente.</t>
  </si>
  <si>
    <t>Nivel de cumplimienton las actividades de formacion que permiten potencializar  las competencias, conocimientos y habilidades de los empleados públicos.</t>
  </si>
  <si>
    <t xml:space="preserve">Medir el cumplimiento de la realización de las actividades de formacion </t>
  </si>
  <si>
    <t>Número de empleados capacitados*100/Número total de empleados de la entidad.</t>
  </si>
  <si>
    <t>Evaluar la apropiación e interiorización de los valores del Código de Integridad por parte de los empleados de la entidad aplicando un instrumento definido para tal fin, como insumo para definir estrategias por parte del Grupo de Gestores de Integridad.</t>
  </si>
  <si>
    <t>Nivel de apropiación e interiorización de los valores del Código de Integridad por parte de los empleados de la entidad.</t>
  </si>
  <si>
    <t>Evaluar la apropiación e interiorización de los valores del Código de Integridad por parte de los empleados públicos de la entidad.</t>
  </si>
  <si>
    <t>No. de empleados que apropiaron Código de Integridad *100/ Total de empleados encuestados</t>
  </si>
  <si>
    <t>4.1</t>
  </si>
  <si>
    <t>4.3</t>
  </si>
  <si>
    <t>3.1</t>
  </si>
  <si>
    <t>3.3</t>
  </si>
  <si>
    <t>2.3</t>
  </si>
  <si>
    <t>1.3</t>
  </si>
  <si>
    <t>1.2</t>
  </si>
  <si>
    <t>2.1</t>
  </si>
  <si>
    <t>2.4</t>
  </si>
  <si>
    <t>Evaluar el componente ambiental de los Sujetos de Vigilancia y Control competencia de la Dirección Sectorial.</t>
  </si>
  <si>
    <t>1.1</t>
  </si>
  <si>
    <t>2.2</t>
  </si>
  <si>
    <t>Recaudar dinero de los Procesos de Jurisdicción Coactiva - PJC (mientras sea legalmente posible).</t>
  </si>
  <si>
    <t>4.4</t>
  </si>
  <si>
    <t>4.2</t>
  </si>
  <si>
    <t>3.2</t>
  </si>
  <si>
    <t>PLAN DE ACCIÓN Contraloría de Bogotá - VIGENCIA 2021</t>
  </si>
  <si>
    <t>1. Fecha de aprobación y/o modificación: 14 de diciembre de 2020</t>
  </si>
  <si>
    <t>Código formato: PDE-04-03</t>
  </si>
  <si>
    <t>Versión 15.0</t>
  </si>
  <si>
    <t>Código documento: PDE-04</t>
  </si>
  <si>
    <t>Página 1 de 1</t>
  </si>
  <si>
    <t>Versión 1.0</t>
  </si>
  <si>
    <t>Número de Sujetos de Vigilancia y Control cuyo informe de auditoría contiene el concepto sobre el control fiscal interno *100 / Total de Sujetos de Vigilancia y Control de la CB asignados en la resolución vigente.</t>
  </si>
  <si>
    <t>Mantener, implementar  y/o actualizar la plataforma tecnológica de la Entidad, para  mejorar la gestión de los procesos y la generación de productos y servicios con mayor calidad y oportunidad, de conformidad con lo establecido en el PETI vigente.</t>
  </si>
  <si>
    <t>180D</t>
  </si>
  <si>
    <t>360D</t>
  </si>
  <si>
    <t>148 D</t>
  </si>
  <si>
    <t>$3.00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</si>
</sst>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FF0000"/>
      <name val="Calibri"/>
      <family val="2"/>
      <scheme val="minor"/>
    </font>
    <font>
      <b/>
      <sz val="10"/>
      <color theme="1"/>
      <name val="Arial"/>
      <family val="2"/>
    </font>
    <font>
      <sz val="10"/>
      <color theme="1"/>
      <name val="Arial"/>
      <family val="2"/>
    </font>
    <font>
      <sz val="10"/>
      <name val="Arial"/>
      <family val="2"/>
    </font>
    <font>
      <b/>
      <sz val="10"/>
      <name val="Arial"/>
      <family val="2"/>
    </font>
    <font>
      <sz val="10"/>
      <color indexed="10"/>
      <name val="Arial"/>
      <family val="2"/>
    </font>
    <font>
      <i/>
      <sz val="10"/>
      <color theme="1"/>
      <name val="Arial"/>
      <family val="2"/>
    </font>
    <font>
      <b/>
      <sz val="11"/>
      <color theme="1"/>
      <name val="Arial"/>
      <family val="2"/>
    </font>
    <font>
      <sz val="10"/>
      <color rgb="FFFF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theme="0"/>
        <bgColor indexed="64"/>
      </patternFill>
    </fill>
    <fill>
      <patternFill patternType="solid">
        <fgColor rgb="FFDDDDFF"/>
        <bgColor indexed="64"/>
      </patternFill>
    </fill>
    <fill>
      <patternFill patternType="solid">
        <fgColor rgb="FFFFE1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0" fillId="0" borderId="0" xfId="0" applyFont="1"/>
    <xf numFmtId="14" fontId="21" fillId="0" borderId="11" xfId="0" applyNumberFormat="1" applyFont="1" applyBorder="1" applyAlignment="1">
      <alignment horizontal="center" vertical="center" wrapText="1"/>
    </xf>
    <xf numFmtId="0" fontId="21" fillId="0" borderId="0" xfId="0" applyFont="1"/>
    <xf numFmtId="0" fontId="21" fillId="35" borderId="11" xfId="0" applyFont="1" applyFill="1" applyBorder="1" applyAlignment="1">
      <alignment horizontal="center" vertical="center" wrapText="1"/>
    </xf>
    <xf numFmtId="0" fontId="21" fillId="0" borderId="0" xfId="0" applyFont="1" applyAlignment="1">
      <alignment horizontal="justify" vertical="center" wrapText="1"/>
    </xf>
    <xf numFmtId="0" fontId="21" fillId="0" borderId="0" xfId="0" applyFont="1" applyAlignment="1">
      <alignment horizontal="justify" vertical="center"/>
    </xf>
    <xf numFmtId="0" fontId="21" fillId="36" borderId="11" xfId="42" applyFont="1" applyFill="1" applyBorder="1" applyAlignment="1">
      <alignment horizontal="justify" vertical="center" wrapText="1"/>
    </xf>
    <xf numFmtId="9" fontId="21" fillId="36" borderId="11" xfId="43" applyFont="1" applyFill="1" applyBorder="1" applyAlignment="1" applyProtection="1">
      <alignment horizontal="justify" vertical="center" wrapText="1"/>
    </xf>
    <xf numFmtId="9" fontId="21" fillId="0" borderId="11" xfId="43" applyFont="1" applyFill="1" applyBorder="1" applyAlignment="1" applyProtection="1">
      <alignment horizontal="center" vertical="center" wrapText="1"/>
    </xf>
    <xf numFmtId="9" fontId="21" fillId="36" borderId="11" xfId="43" applyFont="1" applyFill="1" applyBorder="1" applyAlignment="1" applyProtection="1">
      <alignment horizontal="center" vertical="center" wrapText="1"/>
    </xf>
    <xf numFmtId="0" fontId="21" fillId="36" borderId="11" xfId="0" applyFont="1" applyFill="1" applyBorder="1" applyAlignment="1">
      <alignment horizontal="justify" vertical="center" wrapText="1"/>
    </xf>
    <xf numFmtId="0" fontId="21" fillId="0" borderId="11" xfId="0" applyFont="1" applyBorder="1" applyAlignment="1">
      <alignment horizontal="justify" vertical="center" wrapText="1"/>
    </xf>
    <xf numFmtId="0" fontId="21" fillId="0" borderId="11" xfId="0" applyFont="1" applyBorder="1" applyAlignment="1">
      <alignment horizontal="center" vertical="center" wrapText="1"/>
    </xf>
    <xf numFmtId="14" fontId="21" fillId="36" borderId="11" xfId="0" applyNumberFormat="1" applyFont="1" applyFill="1" applyBorder="1" applyAlignment="1">
      <alignment horizontal="center" vertical="center" wrapText="1"/>
    </xf>
    <xf numFmtId="0" fontId="20" fillId="0" borderId="0" xfId="0" applyFont="1" applyAlignment="1">
      <alignment horizontal="center"/>
    </xf>
    <xf numFmtId="0" fontId="21" fillId="0" borderId="11" xfId="0" applyFont="1" applyFill="1" applyBorder="1" applyAlignment="1">
      <alignment vertical="center" wrapText="1"/>
    </xf>
    <xf numFmtId="1" fontId="20" fillId="0" borderId="11" xfId="0" applyNumberFormat="1"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pplyFill="1" applyAlignment="1">
      <alignment horizontal="center" vertical="center"/>
    </xf>
    <xf numFmtId="0" fontId="20" fillId="0" borderId="0" xfId="0" applyFont="1" applyFill="1"/>
    <xf numFmtId="0" fontId="21" fillId="0" borderId="11" xfId="0" applyFont="1" applyFill="1" applyBorder="1" applyAlignment="1">
      <alignment horizontal="justify" vertical="center" wrapText="1"/>
    </xf>
    <xf numFmtId="0" fontId="21" fillId="0" borderId="11" xfId="0" applyFont="1" applyFill="1" applyBorder="1" applyAlignment="1">
      <alignment horizontal="center" vertical="center" wrapText="1"/>
    </xf>
    <xf numFmtId="14" fontId="21" fillId="0" borderId="11" xfId="0" applyNumberFormat="1"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xf>
    <xf numFmtId="0" fontId="19" fillId="0" borderId="11" xfId="0" applyFont="1" applyBorder="1" applyAlignment="1">
      <alignment horizontal="center" vertical="center" wrapText="1"/>
    </xf>
    <xf numFmtId="9" fontId="21" fillId="0" borderId="11" xfId="0" applyNumberFormat="1" applyFont="1" applyFill="1" applyBorder="1" applyAlignment="1">
      <alignment horizontal="center" vertical="center" wrapText="1"/>
    </xf>
    <xf numFmtId="9" fontId="21" fillId="0" borderId="11" xfId="0" applyNumberFormat="1" applyFont="1" applyBorder="1" applyAlignment="1">
      <alignment horizontal="center" vertical="center" wrapText="1"/>
    </xf>
    <xf numFmtId="0" fontId="20" fillId="0" borderId="11" xfId="0" applyFont="1" applyFill="1" applyBorder="1" applyAlignment="1">
      <alignment horizontal="justify" vertical="center" wrapText="1"/>
    </xf>
    <xf numFmtId="14" fontId="20"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justify" vertical="center" wrapText="1"/>
    </xf>
    <xf numFmtId="0" fontId="20" fillId="35" borderId="11" xfId="0" applyFont="1" applyFill="1" applyBorder="1" applyAlignment="1">
      <alignment horizontal="center" vertical="center" wrapText="1"/>
    </xf>
    <xf numFmtId="9" fontId="20" fillId="0" borderId="11" xfId="0" applyNumberFormat="1" applyFont="1" applyBorder="1" applyAlignment="1">
      <alignment horizontal="center" vertical="center" wrapText="1"/>
    </xf>
    <xf numFmtId="0" fontId="20" fillId="0" borderId="11" xfId="0" applyFont="1" applyFill="1" applyBorder="1" applyAlignment="1">
      <alignment vertical="center" wrapText="1"/>
    </xf>
    <xf numFmtId="0" fontId="21" fillId="0" borderId="11" xfId="0" applyFont="1" applyBorder="1" applyAlignment="1">
      <alignment vertical="center" wrapText="1"/>
    </xf>
    <xf numFmtId="14" fontId="21" fillId="0" borderId="11" xfId="0" applyNumberFormat="1" applyFont="1" applyBorder="1" applyAlignment="1">
      <alignment horizontal="justify" vertical="center" wrapText="1"/>
    </xf>
    <xf numFmtId="0" fontId="20" fillId="0" borderId="11" xfId="0" applyFont="1" applyBorder="1" applyAlignment="1">
      <alignment vertical="center" wrapText="1"/>
    </xf>
    <xf numFmtId="9" fontId="24" fillId="0" borderId="11" xfId="0" applyNumberFormat="1" applyFont="1" applyBorder="1" applyAlignment="1">
      <alignment horizontal="center" vertical="center" wrapText="1"/>
    </xf>
    <xf numFmtId="1" fontId="24" fillId="0" borderId="11" xfId="0" applyNumberFormat="1" applyFont="1" applyBorder="1" applyAlignment="1">
      <alignment horizontal="center" vertical="center" wrapText="1"/>
    </xf>
    <xf numFmtId="0" fontId="20" fillId="0" borderId="11" xfId="0" applyFont="1" applyBorder="1" applyAlignment="1">
      <alignment horizontal="left" vertical="center" wrapText="1"/>
    </xf>
    <xf numFmtId="9" fontId="20" fillId="0" borderId="11" xfId="45" applyNumberFormat="1"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9" fontId="21" fillId="37" borderId="11" xfId="0" applyNumberFormat="1" applyFont="1" applyFill="1" applyBorder="1" applyAlignment="1">
      <alignment horizontal="center" vertical="center" wrapText="1"/>
    </xf>
    <xf numFmtId="9" fontId="20" fillId="37" borderId="11" xfId="0" applyNumberFormat="1" applyFont="1" applyFill="1" applyBorder="1" applyAlignment="1">
      <alignment horizontal="center" vertical="center" wrapText="1"/>
    </xf>
    <xf numFmtId="1" fontId="21" fillId="37" borderId="11" xfId="43" applyNumberFormat="1" applyFont="1" applyFill="1" applyBorder="1" applyAlignment="1" applyProtection="1">
      <alignment horizontal="center" vertical="center" wrapText="1"/>
    </xf>
    <xf numFmtId="0" fontId="21" fillId="37" borderId="11" xfId="43" applyNumberFormat="1" applyFont="1" applyFill="1" applyBorder="1" applyAlignment="1" applyProtection="1">
      <alignment horizontal="center" vertical="center" wrapText="1"/>
    </xf>
    <xf numFmtId="9" fontId="21" fillId="37" borderId="11" xfId="44" applyFont="1" applyFill="1" applyBorder="1" applyAlignment="1" applyProtection="1">
      <alignment horizontal="center" vertical="center" wrapText="1"/>
    </xf>
    <xf numFmtId="0" fontId="20" fillId="37" borderId="11" xfId="0" applyFont="1" applyFill="1" applyBorder="1" applyAlignment="1">
      <alignment horizontal="center" vertical="center" wrapText="1"/>
    </xf>
    <xf numFmtId="9" fontId="21" fillId="38" borderId="11" xfId="0" applyNumberFormat="1" applyFont="1" applyFill="1" applyBorder="1" applyAlignment="1">
      <alignment horizontal="center" vertical="center" wrapText="1"/>
    </xf>
    <xf numFmtId="9" fontId="20" fillId="38" borderId="11" xfId="0" applyNumberFormat="1" applyFont="1" applyFill="1" applyBorder="1" applyAlignment="1">
      <alignment horizontal="center" vertical="center" wrapText="1"/>
    </xf>
    <xf numFmtId="9" fontId="22" fillId="38" borderId="11" xfId="43" applyFont="1" applyFill="1" applyBorder="1" applyAlignment="1" applyProtection="1">
      <alignment horizontal="center" vertical="center" wrapText="1"/>
    </xf>
    <xf numFmtId="9" fontId="21" fillId="38" borderId="11" xfId="43" applyFont="1" applyFill="1" applyBorder="1" applyAlignment="1" applyProtection="1">
      <alignment horizontal="center" vertical="center" wrapText="1"/>
    </xf>
    <xf numFmtId="1" fontId="20" fillId="38" borderId="11" xfId="0" applyNumberFormat="1" applyFont="1" applyFill="1" applyBorder="1" applyAlignment="1">
      <alignment horizontal="center" vertical="center" wrapText="1"/>
    </xf>
    <xf numFmtId="1" fontId="20" fillId="38" borderId="11" xfId="45" applyNumberFormat="1" applyFont="1" applyFill="1" applyBorder="1" applyAlignment="1">
      <alignment horizontal="center" vertical="center" wrapText="1"/>
    </xf>
    <xf numFmtId="0" fontId="21" fillId="36" borderId="11" xfId="0" applyFont="1" applyFill="1" applyBorder="1" applyAlignment="1">
      <alignmen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25" fillId="0" borderId="1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3" xfId="0" applyFont="1" applyBorder="1" applyAlignment="1">
      <alignment horizontal="center" vertical="center" wrapText="1"/>
    </xf>
    <xf numFmtId="0" fontId="19" fillId="34" borderId="11" xfId="0" applyFont="1" applyFill="1" applyBorder="1" applyAlignment="1">
      <alignment horizontal="center" vertical="center" wrapText="1"/>
    </xf>
    <xf numFmtId="0" fontId="19" fillId="35" borderId="11"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33"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37" borderId="11" xfId="0" applyFont="1" applyFill="1" applyBorder="1" applyAlignment="1">
      <alignment horizontal="center" vertical="center" wrapText="1"/>
    </xf>
    <xf numFmtId="0" fontId="19" fillId="38" borderId="11" xfId="0" applyFont="1" applyFill="1" applyBorder="1" applyAlignment="1">
      <alignment horizontal="center" vertical="center" wrapText="1"/>
    </xf>
    <xf numFmtId="0" fontId="19" fillId="0" borderId="11" xfId="0" applyFont="1" applyBorder="1" applyAlignment="1">
      <alignment horizontal="center" vertical="center" wrapText="1"/>
    </xf>
    <xf numFmtId="0" fontId="21" fillId="0" borderId="11" xfId="0" applyFont="1" applyFill="1" applyBorder="1" applyAlignment="1">
      <alignment horizontal="justify" vertical="center" wrapText="1"/>
    </xf>
    <xf numFmtId="0" fontId="21" fillId="0" borderId="11" xfId="0" applyFont="1" applyFill="1" applyBorder="1" applyAlignment="1">
      <alignment horizontal="center" vertical="center" wrapText="1"/>
    </xf>
    <xf numFmtId="14" fontId="21" fillId="0" borderId="11" xfId="0" applyNumberFormat="1" applyFont="1" applyFill="1" applyBorder="1" applyAlignment="1">
      <alignment horizontal="center" vertical="center" wrapText="1"/>
    </xf>
    <xf numFmtId="0" fontId="20" fillId="38" borderId="11" xfId="0" applyFont="1" applyFill="1" applyBorder="1" applyAlignment="1">
      <alignment horizontal="center" vertical="center" wrapText="1"/>
    </xf>
    <xf numFmtId="0" fontId="21" fillId="37" borderId="11" xfId="0" applyFont="1" applyFill="1" applyBorder="1" applyAlignment="1">
      <alignment horizontal="center" vertical="center" wrapText="1"/>
    </xf>
    <xf numFmtId="0" fontId="26" fillId="37" borderId="11" xfId="0" applyFont="1" applyFill="1" applyBorder="1" applyAlignment="1">
      <alignment horizontal="center" vertical="center" wrapText="1"/>
    </xf>
    <xf numFmtId="9" fontId="26" fillId="37" borderId="11" xfId="0" applyNumberFormat="1"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4" xfId="42"/>
    <cellStyle name="Notas" xfId="15" builtinId="10" customBuiltin="1"/>
    <cellStyle name="Porcentaje" xfId="45" builtinId="5"/>
    <cellStyle name="Porcentaje 2" xfId="43"/>
    <cellStyle name="Porcentaje 6" xfId="44"/>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F"/>
      <color rgb="FFDDDDFF"/>
      <color rgb="FFE7E7FF"/>
      <color rgb="FFCCCCFF"/>
      <color rgb="FFD5ABFF"/>
      <color rgb="FFCCECFF"/>
      <color rgb="FFCC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www.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550333</xdr:colOff>
      <xdr:row>4</xdr:row>
      <xdr:rowOff>116417</xdr:rowOff>
    </xdr:to>
    <xdr:pic>
      <xdr:nvPicPr>
        <xdr:cNvPr id="2049" name="Picture 1">
          <a:extLst>
            <a:ext uri="{FF2B5EF4-FFF2-40B4-BE49-F238E27FC236}">
              <a16:creationId xmlns="" xmlns:a16="http://schemas.microsoft.com/office/drawing/2014/main" id="{D7A7CDA3-F3C0-4759-B1AD-2F6BA23F660E}"/>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1460500"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tabSelected="1" topLeftCell="J33" zoomScale="90" zoomScaleNormal="90" workbookViewId="0">
      <selection activeCell="N37" sqref="N37"/>
    </sheetView>
  </sheetViews>
  <sheetFormatPr baseColWidth="10" defaultRowHeight="12.75" x14ac:dyDescent="0.2"/>
  <cols>
    <col min="1" max="1" width="5.140625" style="1" customWidth="1"/>
    <col min="2" max="2" width="8.5703125" style="19" bestFit="1" customWidth="1"/>
    <col min="3" max="3" width="10.28515625" style="20" bestFit="1" customWidth="1"/>
    <col min="4" max="4" width="14.42578125" style="18" customWidth="1"/>
    <col min="5" max="5" width="13.28515625" style="1" customWidth="1"/>
    <col min="6" max="6" width="28" style="20" customWidth="1"/>
    <col min="7" max="7" width="11.140625" style="1" customWidth="1"/>
    <col min="8" max="8" width="11.140625" style="15" customWidth="1"/>
    <col min="9" max="9" width="29.140625" style="1" customWidth="1"/>
    <col min="10" max="10" width="26" style="1" customWidth="1"/>
    <col min="11" max="11" width="29.5703125" style="1" customWidth="1"/>
    <col min="12" max="12" width="10.5703125" style="1" customWidth="1"/>
    <col min="13" max="14" width="7.140625" style="1" bestFit="1" customWidth="1"/>
    <col min="15" max="18" width="7.7109375" style="1" customWidth="1"/>
    <col min="19" max="16384" width="11.42578125" style="1"/>
  </cols>
  <sheetData>
    <row r="1" spans="1:18" ht="20.25" customHeight="1" x14ac:dyDescent="0.2">
      <c r="A1" s="67"/>
      <c r="B1" s="68"/>
      <c r="C1" s="68"/>
      <c r="D1" s="64" t="s">
        <v>339</v>
      </c>
      <c r="E1" s="64"/>
      <c r="F1" s="64"/>
      <c r="G1" s="64"/>
      <c r="H1" s="64"/>
      <c r="I1" s="64"/>
      <c r="J1" s="64"/>
      <c r="K1" s="64"/>
      <c r="L1" s="64"/>
      <c r="M1" s="64"/>
      <c r="N1" s="64"/>
      <c r="O1" s="58" t="s">
        <v>341</v>
      </c>
      <c r="P1" s="58"/>
      <c r="Q1" s="58"/>
      <c r="R1" s="59"/>
    </row>
    <row r="2" spans="1:18" ht="19.5" customHeight="1" x14ac:dyDescent="0.2">
      <c r="A2" s="69"/>
      <c r="B2" s="70"/>
      <c r="C2" s="70"/>
      <c r="D2" s="65"/>
      <c r="E2" s="65"/>
      <c r="F2" s="65"/>
      <c r="G2" s="65"/>
      <c r="H2" s="65"/>
      <c r="I2" s="65"/>
      <c r="J2" s="65"/>
      <c r="K2" s="65"/>
      <c r="L2" s="65"/>
      <c r="M2" s="65"/>
      <c r="N2" s="65"/>
      <c r="O2" s="60" t="s">
        <v>342</v>
      </c>
      <c r="P2" s="60"/>
      <c r="Q2" s="60"/>
      <c r="R2" s="61"/>
    </row>
    <row r="3" spans="1:18" ht="18" customHeight="1" x14ac:dyDescent="0.2">
      <c r="A3" s="69"/>
      <c r="B3" s="70"/>
      <c r="C3" s="70"/>
      <c r="D3" s="65"/>
      <c r="E3" s="65"/>
      <c r="F3" s="65"/>
      <c r="G3" s="65"/>
      <c r="H3" s="65"/>
      <c r="I3" s="65"/>
      <c r="J3" s="65"/>
      <c r="K3" s="65"/>
      <c r="L3" s="65"/>
      <c r="M3" s="65"/>
      <c r="N3" s="65"/>
      <c r="O3" s="60" t="s">
        <v>343</v>
      </c>
      <c r="P3" s="60"/>
      <c r="Q3" s="60"/>
      <c r="R3" s="61"/>
    </row>
    <row r="4" spans="1:18" ht="21" customHeight="1" x14ac:dyDescent="0.2">
      <c r="A4" s="69"/>
      <c r="B4" s="70"/>
      <c r="C4" s="70"/>
      <c r="D4" s="65"/>
      <c r="E4" s="65"/>
      <c r="F4" s="65"/>
      <c r="G4" s="65"/>
      <c r="H4" s="65"/>
      <c r="I4" s="65"/>
      <c r="J4" s="65"/>
      <c r="K4" s="65"/>
      <c r="L4" s="65"/>
      <c r="M4" s="65"/>
      <c r="N4" s="65"/>
      <c r="O4" s="60" t="s">
        <v>345</v>
      </c>
      <c r="P4" s="60"/>
      <c r="Q4" s="60"/>
      <c r="R4" s="61"/>
    </row>
    <row r="5" spans="1:18" ht="17.25" customHeight="1" x14ac:dyDescent="0.2">
      <c r="A5" s="71"/>
      <c r="B5" s="72"/>
      <c r="C5" s="72"/>
      <c r="D5" s="66"/>
      <c r="E5" s="66"/>
      <c r="F5" s="66"/>
      <c r="G5" s="66"/>
      <c r="H5" s="66"/>
      <c r="I5" s="66"/>
      <c r="J5" s="66"/>
      <c r="K5" s="66"/>
      <c r="L5" s="66"/>
      <c r="M5" s="66"/>
      <c r="N5" s="66"/>
      <c r="O5" s="62" t="s">
        <v>344</v>
      </c>
      <c r="P5" s="62"/>
      <c r="Q5" s="62"/>
      <c r="R5" s="63"/>
    </row>
    <row r="6" spans="1:18" ht="19.5" customHeight="1" x14ac:dyDescent="0.2">
      <c r="A6" s="75" t="s">
        <v>340</v>
      </c>
      <c r="B6" s="76"/>
      <c r="C6" s="77"/>
      <c r="D6" s="60"/>
      <c r="E6" s="60"/>
      <c r="F6" s="77"/>
      <c r="G6" s="60"/>
      <c r="H6" s="60"/>
      <c r="I6" s="60"/>
      <c r="J6" s="60"/>
      <c r="K6" s="60"/>
      <c r="L6" s="60"/>
      <c r="M6" s="60"/>
      <c r="N6" s="60"/>
      <c r="O6" s="60"/>
      <c r="P6" s="60"/>
      <c r="Q6" s="60"/>
      <c r="R6" s="60"/>
    </row>
    <row r="7" spans="1:18" ht="19.5" customHeight="1" x14ac:dyDescent="0.2">
      <c r="A7" s="75" t="s">
        <v>0</v>
      </c>
      <c r="B7" s="76"/>
      <c r="C7" s="77"/>
      <c r="D7" s="60"/>
      <c r="E7" s="60"/>
      <c r="F7" s="77"/>
      <c r="G7" s="60"/>
      <c r="H7" s="60"/>
      <c r="I7" s="60"/>
      <c r="J7" s="60"/>
      <c r="K7" s="60"/>
      <c r="L7" s="60"/>
      <c r="M7" s="60"/>
      <c r="N7" s="60"/>
      <c r="O7" s="60"/>
      <c r="P7" s="60"/>
      <c r="Q7" s="60"/>
      <c r="R7" s="60"/>
    </row>
    <row r="8" spans="1:18" x14ac:dyDescent="0.2">
      <c r="A8" s="78" t="s">
        <v>1</v>
      </c>
      <c r="B8" s="79"/>
      <c r="C8" s="79"/>
      <c r="D8" s="78"/>
      <c r="E8" s="78"/>
      <c r="F8" s="79"/>
      <c r="G8" s="78"/>
      <c r="H8" s="78"/>
      <c r="I8" s="78"/>
      <c r="J8" s="78"/>
      <c r="K8" s="78"/>
      <c r="L8" s="78"/>
      <c r="M8" s="78"/>
      <c r="N8" s="78"/>
      <c r="O8" s="78"/>
      <c r="P8" s="78"/>
      <c r="Q8" s="78"/>
      <c r="R8" s="78"/>
    </row>
    <row r="9" spans="1:18" ht="21.75" customHeight="1" x14ac:dyDescent="0.2">
      <c r="A9" s="73" t="s">
        <v>2</v>
      </c>
      <c r="B9" s="79" t="s">
        <v>3</v>
      </c>
      <c r="C9" s="79"/>
      <c r="D9" s="82" t="s">
        <v>4</v>
      </c>
      <c r="E9" s="82"/>
      <c r="F9" s="79"/>
      <c r="G9" s="82"/>
      <c r="H9" s="82" t="s">
        <v>5</v>
      </c>
      <c r="I9" s="82"/>
      <c r="J9" s="82"/>
      <c r="K9" s="82"/>
      <c r="L9" s="82"/>
      <c r="M9" s="82" t="s">
        <v>6</v>
      </c>
      <c r="N9" s="82"/>
      <c r="O9" s="82"/>
      <c r="P9" s="82"/>
      <c r="Q9" s="82"/>
      <c r="R9" s="82"/>
    </row>
    <row r="10" spans="1:18" ht="15.75" customHeight="1" x14ac:dyDescent="0.2">
      <c r="A10" s="73"/>
      <c r="B10" s="73" t="s">
        <v>7</v>
      </c>
      <c r="C10" s="73" t="s">
        <v>8</v>
      </c>
      <c r="D10" s="73" t="s">
        <v>9</v>
      </c>
      <c r="E10" s="73" t="s">
        <v>10</v>
      </c>
      <c r="F10" s="73" t="s">
        <v>11</v>
      </c>
      <c r="G10" s="73" t="s">
        <v>12</v>
      </c>
      <c r="H10" s="73" t="s">
        <v>13</v>
      </c>
      <c r="I10" s="73" t="s">
        <v>14</v>
      </c>
      <c r="J10" s="73" t="s">
        <v>7</v>
      </c>
      <c r="K10" s="73" t="s">
        <v>15</v>
      </c>
      <c r="L10" s="74" t="s">
        <v>16</v>
      </c>
      <c r="M10" s="80" t="s">
        <v>17</v>
      </c>
      <c r="N10" s="81" t="s">
        <v>18</v>
      </c>
      <c r="O10" s="81" t="s">
        <v>19</v>
      </c>
      <c r="P10" s="81"/>
      <c r="Q10" s="81"/>
      <c r="R10" s="81"/>
    </row>
    <row r="11" spans="1:18" ht="25.5" x14ac:dyDescent="0.2">
      <c r="A11" s="73"/>
      <c r="B11" s="73"/>
      <c r="C11" s="73"/>
      <c r="D11" s="73"/>
      <c r="E11" s="73"/>
      <c r="F11" s="73"/>
      <c r="G11" s="73"/>
      <c r="H11" s="73"/>
      <c r="I11" s="73"/>
      <c r="J11" s="73"/>
      <c r="K11" s="73"/>
      <c r="L11" s="74"/>
      <c r="M11" s="80"/>
      <c r="N11" s="81"/>
      <c r="O11" s="27" t="s">
        <v>20</v>
      </c>
      <c r="P11" s="27" t="s">
        <v>21</v>
      </c>
      <c r="Q11" s="27" t="s">
        <v>22</v>
      </c>
      <c r="R11" s="27" t="s">
        <v>23</v>
      </c>
    </row>
    <row r="12" spans="1:18" s="3" customFormat="1" ht="63.75" x14ac:dyDescent="0.2">
      <c r="A12" s="13">
        <v>1</v>
      </c>
      <c r="B12" s="22">
        <v>4</v>
      </c>
      <c r="C12" s="22" t="s">
        <v>323</v>
      </c>
      <c r="D12" s="21" t="s">
        <v>26</v>
      </c>
      <c r="E12" s="16" t="s">
        <v>27</v>
      </c>
      <c r="F12" s="21" t="s">
        <v>29</v>
      </c>
      <c r="G12" s="2">
        <v>44561</v>
      </c>
      <c r="H12" s="13" t="s">
        <v>24</v>
      </c>
      <c r="I12" s="21" t="s">
        <v>35</v>
      </c>
      <c r="J12" s="16" t="s">
        <v>34</v>
      </c>
      <c r="K12" s="12" t="s">
        <v>30</v>
      </c>
      <c r="L12" s="34" t="s">
        <v>25</v>
      </c>
      <c r="M12" s="45">
        <v>0.95</v>
      </c>
      <c r="N12" s="51">
        <v>1</v>
      </c>
      <c r="O12" s="29">
        <v>0.8</v>
      </c>
      <c r="P12" s="29">
        <v>0.85</v>
      </c>
      <c r="Q12" s="29">
        <v>0.9</v>
      </c>
      <c r="R12" s="29">
        <v>0.95</v>
      </c>
    </row>
    <row r="13" spans="1:18" s="3" customFormat="1" ht="102" x14ac:dyDescent="0.2">
      <c r="A13" s="22">
        <f>1+A12</f>
        <v>2</v>
      </c>
      <c r="B13" s="22">
        <v>4</v>
      </c>
      <c r="C13" s="22" t="s">
        <v>323</v>
      </c>
      <c r="D13" s="21" t="s">
        <v>26</v>
      </c>
      <c r="E13" s="16" t="s">
        <v>27</v>
      </c>
      <c r="F13" s="21" t="s">
        <v>28</v>
      </c>
      <c r="G13" s="23">
        <v>44377</v>
      </c>
      <c r="H13" s="22" t="s">
        <v>24</v>
      </c>
      <c r="I13" s="21" t="s">
        <v>36</v>
      </c>
      <c r="J13" s="21" t="s">
        <v>40</v>
      </c>
      <c r="K13" s="21" t="s">
        <v>32</v>
      </c>
      <c r="L13" s="34" t="s">
        <v>25</v>
      </c>
      <c r="M13" s="45">
        <v>1</v>
      </c>
      <c r="N13" s="51">
        <v>1</v>
      </c>
      <c r="O13" s="28">
        <v>0.5</v>
      </c>
      <c r="P13" s="28">
        <v>1</v>
      </c>
      <c r="Q13" s="22" t="s">
        <v>31</v>
      </c>
      <c r="R13" s="22" t="s">
        <v>31</v>
      </c>
    </row>
    <row r="14" spans="1:18" s="3" customFormat="1" ht="89.25" x14ac:dyDescent="0.2">
      <c r="A14" s="22">
        <f t="shared" ref="A14:A77" si="0">1+A13</f>
        <v>3</v>
      </c>
      <c r="B14" s="22">
        <v>4</v>
      </c>
      <c r="C14" s="22" t="s">
        <v>323</v>
      </c>
      <c r="D14" s="21" t="s">
        <v>26</v>
      </c>
      <c r="E14" s="16" t="s">
        <v>27</v>
      </c>
      <c r="F14" s="21" t="s">
        <v>37</v>
      </c>
      <c r="G14" s="2">
        <v>44377</v>
      </c>
      <c r="H14" s="13" t="s">
        <v>24</v>
      </c>
      <c r="I14" s="21" t="s">
        <v>38</v>
      </c>
      <c r="J14" s="21" t="s">
        <v>39</v>
      </c>
      <c r="K14" s="21" t="s">
        <v>33</v>
      </c>
      <c r="L14" s="34" t="s">
        <v>25</v>
      </c>
      <c r="M14" s="45" t="s">
        <v>31</v>
      </c>
      <c r="N14" s="51">
        <v>0.9</v>
      </c>
      <c r="O14" s="28" t="s">
        <v>31</v>
      </c>
      <c r="P14" s="28">
        <v>0.9</v>
      </c>
      <c r="Q14" s="22" t="s">
        <v>31</v>
      </c>
      <c r="R14" s="22" t="s">
        <v>31</v>
      </c>
    </row>
    <row r="15" spans="1:18" ht="127.5" x14ac:dyDescent="0.2">
      <c r="A15" s="22">
        <f t="shared" si="0"/>
        <v>4</v>
      </c>
      <c r="B15" s="25">
        <v>4</v>
      </c>
      <c r="C15" s="25" t="s">
        <v>323</v>
      </c>
      <c r="D15" s="30" t="s">
        <v>41</v>
      </c>
      <c r="E15" s="30" t="s">
        <v>42</v>
      </c>
      <c r="F15" s="30" t="s">
        <v>43</v>
      </c>
      <c r="G15" s="31">
        <v>44561</v>
      </c>
      <c r="H15" s="32" t="s">
        <v>24</v>
      </c>
      <c r="I15" s="33" t="s">
        <v>44</v>
      </c>
      <c r="J15" s="33" t="s">
        <v>45</v>
      </c>
      <c r="K15" s="33" t="s">
        <v>46</v>
      </c>
      <c r="L15" s="34" t="s">
        <v>25</v>
      </c>
      <c r="M15" s="46">
        <v>1</v>
      </c>
      <c r="N15" s="52">
        <v>1</v>
      </c>
      <c r="O15" s="35">
        <v>1</v>
      </c>
      <c r="P15" s="35">
        <v>1</v>
      </c>
      <c r="Q15" s="35">
        <v>1</v>
      </c>
      <c r="R15" s="35">
        <v>1</v>
      </c>
    </row>
    <row r="16" spans="1:18" ht="89.25" x14ac:dyDescent="0.2">
      <c r="A16" s="22">
        <f t="shared" si="0"/>
        <v>5</v>
      </c>
      <c r="B16" s="25">
        <v>4</v>
      </c>
      <c r="C16" s="25" t="s">
        <v>323</v>
      </c>
      <c r="D16" s="30" t="s">
        <v>41</v>
      </c>
      <c r="E16" s="30" t="s">
        <v>42</v>
      </c>
      <c r="F16" s="30" t="s">
        <v>47</v>
      </c>
      <c r="G16" s="31">
        <v>44561</v>
      </c>
      <c r="H16" s="32" t="s">
        <v>24</v>
      </c>
      <c r="I16" s="33" t="s">
        <v>48</v>
      </c>
      <c r="J16" s="33" t="s">
        <v>49</v>
      </c>
      <c r="K16" s="33" t="s">
        <v>50</v>
      </c>
      <c r="L16" s="34" t="s">
        <v>25</v>
      </c>
      <c r="M16" s="46">
        <v>1</v>
      </c>
      <c r="N16" s="52">
        <v>1</v>
      </c>
      <c r="O16" s="35">
        <v>1</v>
      </c>
      <c r="P16" s="35">
        <v>1</v>
      </c>
      <c r="Q16" s="35">
        <v>1</v>
      </c>
      <c r="R16" s="35">
        <v>1</v>
      </c>
    </row>
    <row r="17" spans="1:18" ht="51" x14ac:dyDescent="0.2">
      <c r="A17" s="22">
        <f t="shared" si="0"/>
        <v>6</v>
      </c>
      <c r="B17" s="25">
        <v>4</v>
      </c>
      <c r="C17" s="25" t="s">
        <v>323</v>
      </c>
      <c r="D17" s="30" t="s">
        <v>51</v>
      </c>
      <c r="E17" s="30" t="s">
        <v>52</v>
      </c>
      <c r="F17" s="30" t="s">
        <v>53</v>
      </c>
      <c r="G17" s="31">
        <v>44561</v>
      </c>
      <c r="H17" s="32" t="s">
        <v>24</v>
      </c>
      <c r="I17" s="33" t="s">
        <v>241</v>
      </c>
      <c r="J17" s="33" t="s">
        <v>54</v>
      </c>
      <c r="K17" s="33" t="s">
        <v>55</v>
      </c>
      <c r="L17" s="34" t="s">
        <v>25</v>
      </c>
      <c r="M17" s="46">
        <v>1</v>
      </c>
      <c r="N17" s="52">
        <v>1</v>
      </c>
      <c r="O17" s="35">
        <v>0.25</v>
      </c>
      <c r="P17" s="35">
        <v>0.5</v>
      </c>
      <c r="Q17" s="35">
        <v>0.75</v>
      </c>
      <c r="R17" s="35">
        <v>1</v>
      </c>
    </row>
    <row r="18" spans="1:18" ht="110.25" customHeight="1" x14ac:dyDescent="0.2">
      <c r="A18" s="22">
        <f t="shared" si="0"/>
        <v>7</v>
      </c>
      <c r="B18" s="25">
        <v>4</v>
      </c>
      <c r="C18" s="25" t="s">
        <v>323</v>
      </c>
      <c r="D18" s="30" t="s">
        <v>51</v>
      </c>
      <c r="E18" s="30" t="s">
        <v>52</v>
      </c>
      <c r="F18" s="30" t="s">
        <v>56</v>
      </c>
      <c r="G18" s="31">
        <v>44469</v>
      </c>
      <c r="H18" s="32" t="s">
        <v>24</v>
      </c>
      <c r="I18" s="33" t="s">
        <v>242</v>
      </c>
      <c r="J18" s="33" t="s">
        <v>57</v>
      </c>
      <c r="K18" s="33" t="s">
        <v>58</v>
      </c>
      <c r="L18" s="34" t="s">
        <v>25</v>
      </c>
      <c r="M18" s="46">
        <v>1</v>
      </c>
      <c r="N18" s="52">
        <v>1</v>
      </c>
      <c r="O18" s="35">
        <v>0.33</v>
      </c>
      <c r="P18" s="35">
        <v>0.67</v>
      </c>
      <c r="Q18" s="35">
        <v>1</v>
      </c>
      <c r="R18" s="32" t="s">
        <v>59</v>
      </c>
    </row>
    <row r="19" spans="1:18" ht="132.75" customHeight="1" x14ac:dyDescent="0.2">
      <c r="A19" s="22">
        <f t="shared" si="0"/>
        <v>8</v>
      </c>
      <c r="B19" s="25">
        <v>4</v>
      </c>
      <c r="C19" s="25" t="s">
        <v>323</v>
      </c>
      <c r="D19" s="30" t="s">
        <v>51</v>
      </c>
      <c r="E19" s="30" t="s">
        <v>52</v>
      </c>
      <c r="F19" s="30" t="s">
        <v>60</v>
      </c>
      <c r="G19" s="31">
        <v>44469</v>
      </c>
      <c r="H19" s="32" t="s">
        <v>24</v>
      </c>
      <c r="I19" s="33" t="s">
        <v>243</v>
      </c>
      <c r="J19" s="33" t="s">
        <v>61</v>
      </c>
      <c r="K19" s="33" t="s">
        <v>62</v>
      </c>
      <c r="L19" s="34" t="s">
        <v>25</v>
      </c>
      <c r="M19" s="46">
        <v>1</v>
      </c>
      <c r="N19" s="52">
        <v>1</v>
      </c>
      <c r="O19" s="35">
        <v>0.33</v>
      </c>
      <c r="P19" s="35">
        <v>0.67</v>
      </c>
      <c r="Q19" s="35">
        <v>1</v>
      </c>
      <c r="R19" s="32" t="s">
        <v>59</v>
      </c>
    </row>
    <row r="20" spans="1:18" ht="96.75" customHeight="1" x14ac:dyDescent="0.2">
      <c r="A20" s="22">
        <f t="shared" si="0"/>
        <v>9</v>
      </c>
      <c r="B20" s="25">
        <v>4</v>
      </c>
      <c r="C20" s="25" t="s">
        <v>323</v>
      </c>
      <c r="D20" s="30" t="s">
        <v>51</v>
      </c>
      <c r="E20" s="30" t="s">
        <v>52</v>
      </c>
      <c r="F20" s="30" t="s">
        <v>63</v>
      </c>
      <c r="G20" s="31">
        <v>44561</v>
      </c>
      <c r="H20" s="25" t="s">
        <v>24</v>
      </c>
      <c r="I20" s="33" t="s">
        <v>244</v>
      </c>
      <c r="J20" s="33" t="s">
        <v>64</v>
      </c>
      <c r="K20" s="33" t="s">
        <v>65</v>
      </c>
      <c r="L20" s="34" t="s">
        <v>25</v>
      </c>
      <c r="M20" s="46">
        <v>1</v>
      </c>
      <c r="N20" s="52">
        <v>1</v>
      </c>
      <c r="O20" s="35">
        <v>0.34</v>
      </c>
      <c r="P20" s="35">
        <v>0.51</v>
      </c>
      <c r="Q20" s="35">
        <v>0.77</v>
      </c>
      <c r="R20" s="35">
        <v>1</v>
      </c>
    </row>
    <row r="21" spans="1:18" ht="111.75" customHeight="1" x14ac:dyDescent="0.2">
      <c r="A21" s="22">
        <f t="shared" si="0"/>
        <v>10</v>
      </c>
      <c r="B21" s="24">
        <v>2</v>
      </c>
      <c r="C21" s="25" t="s">
        <v>330</v>
      </c>
      <c r="D21" s="30" t="s">
        <v>90</v>
      </c>
      <c r="E21" s="21" t="s">
        <v>66</v>
      </c>
      <c r="F21" s="21" t="s">
        <v>67</v>
      </c>
      <c r="G21" s="2">
        <v>44561</v>
      </c>
      <c r="H21" s="25" t="s">
        <v>24</v>
      </c>
      <c r="I21" s="11" t="s">
        <v>249</v>
      </c>
      <c r="J21" s="12" t="s">
        <v>68</v>
      </c>
      <c r="K21" s="11" t="s">
        <v>114</v>
      </c>
      <c r="L21" s="4" t="s">
        <v>25</v>
      </c>
      <c r="M21" s="45">
        <v>1</v>
      </c>
      <c r="N21" s="52">
        <v>1</v>
      </c>
      <c r="O21" s="32" t="s">
        <v>59</v>
      </c>
      <c r="P21" s="32" t="s">
        <v>59</v>
      </c>
      <c r="Q21" s="32" t="s">
        <v>59</v>
      </c>
      <c r="R21" s="35">
        <v>1</v>
      </c>
    </row>
    <row r="22" spans="1:18" ht="137.25" customHeight="1" x14ac:dyDescent="0.2">
      <c r="A22" s="22">
        <f t="shared" si="0"/>
        <v>11</v>
      </c>
      <c r="B22" s="24">
        <v>2</v>
      </c>
      <c r="C22" s="25" t="s">
        <v>330</v>
      </c>
      <c r="D22" s="30" t="s">
        <v>90</v>
      </c>
      <c r="E22" s="21" t="s">
        <v>69</v>
      </c>
      <c r="F22" s="21" t="s">
        <v>70</v>
      </c>
      <c r="G22" s="2">
        <v>44561</v>
      </c>
      <c r="H22" s="22" t="s">
        <v>24</v>
      </c>
      <c r="I22" s="12" t="s">
        <v>250</v>
      </c>
      <c r="J22" s="12" t="s">
        <v>71</v>
      </c>
      <c r="K22" s="12" t="s">
        <v>115</v>
      </c>
      <c r="L22" s="4" t="s">
        <v>25</v>
      </c>
      <c r="M22" s="45">
        <v>1</v>
      </c>
      <c r="N22" s="52">
        <v>1</v>
      </c>
      <c r="O22" s="35">
        <v>1</v>
      </c>
      <c r="P22" s="35">
        <v>1</v>
      </c>
      <c r="Q22" s="35">
        <v>1</v>
      </c>
      <c r="R22" s="35">
        <v>1</v>
      </c>
    </row>
    <row r="23" spans="1:18" ht="63.75" x14ac:dyDescent="0.2">
      <c r="A23" s="22">
        <f t="shared" si="0"/>
        <v>12</v>
      </c>
      <c r="B23" s="24">
        <v>2</v>
      </c>
      <c r="C23" s="25" t="s">
        <v>331</v>
      </c>
      <c r="D23" s="36" t="s">
        <v>90</v>
      </c>
      <c r="E23" s="16" t="s">
        <v>69</v>
      </c>
      <c r="F23" s="21" t="s">
        <v>72</v>
      </c>
      <c r="G23" s="23">
        <v>44561</v>
      </c>
      <c r="H23" s="22" t="s">
        <v>73</v>
      </c>
      <c r="I23" s="83" t="s">
        <v>251</v>
      </c>
      <c r="J23" s="84" t="s">
        <v>74</v>
      </c>
      <c r="K23" s="21" t="s">
        <v>116</v>
      </c>
      <c r="L23" s="4" t="s">
        <v>75</v>
      </c>
      <c r="M23" s="87" t="s">
        <v>350</v>
      </c>
      <c r="N23" s="86" t="s">
        <v>348</v>
      </c>
      <c r="O23" s="32" t="s">
        <v>348</v>
      </c>
      <c r="P23" s="32" t="s">
        <v>348</v>
      </c>
      <c r="Q23" s="32" t="s">
        <v>348</v>
      </c>
      <c r="R23" s="32" t="s">
        <v>348</v>
      </c>
    </row>
    <row r="24" spans="1:18" ht="63.75" x14ac:dyDescent="0.2">
      <c r="A24" s="22">
        <f t="shared" si="0"/>
        <v>13</v>
      </c>
      <c r="B24" s="24">
        <v>2</v>
      </c>
      <c r="C24" s="25" t="s">
        <v>331</v>
      </c>
      <c r="D24" s="36" t="s">
        <v>90</v>
      </c>
      <c r="E24" s="16" t="s">
        <v>69</v>
      </c>
      <c r="F24" s="21" t="s">
        <v>76</v>
      </c>
      <c r="G24" s="23">
        <v>44561</v>
      </c>
      <c r="H24" s="22" t="s">
        <v>73</v>
      </c>
      <c r="I24" s="83"/>
      <c r="J24" s="84"/>
      <c r="K24" s="21" t="s">
        <v>117</v>
      </c>
      <c r="L24" s="4" t="s">
        <v>75</v>
      </c>
      <c r="M24" s="88"/>
      <c r="N24" s="86" t="s">
        <v>349</v>
      </c>
      <c r="O24" s="32" t="s">
        <v>349</v>
      </c>
      <c r="P24" s="32" t="s">
        <v>349</v>
      </c>
      <c r="Q24" s="32" t="s">
        <v>349</v>
      </c>
      <c r="R24" s="32" t="s">
        <v>349</v>
      </c>
    </row>
    <row r="25" spans="1:18" ht="76.5" x14ac:dyDescent="0.2">
      <c r="A25" s="22">
        <f t="shared" si="0"/>
        <v>14</v>
      </c>
      <c r="B25" s="24">
        <v>1</v>
      </c>
      <c r="C25" s="24" t="s">
        <v>333</v>
      </c>
      <c r="D25" s="30" t="s">
        <v>90</v>
      </c>
      <c r="E25" s="21" t="s">
        <v>69</v>
      </c>
      <c r="F25" s="21" t="s">
        <v>77</v>
      </c>
      <c r="G25" s="2">
        <v>44561</v>
      </c>
      <c r="H25" s="22" t="s">
        <v>24</v>
      </c>
      <c r="I25" s="12" t="s">
        <v>252</v>
      </c>
      <c r="J25" s="12" t="s">
        <v>78</v>
      </c>
      <c r="K25" s="12" t="s">
        <v>118</v>
      </c>
      <c r="L25" s="4" t="s">
        <v>25</v>
      </c>
      <c r="M25" s="45">
        <v>1</v>
      </c>
      <c r="N25" s="52">
        <v>1</v>
      </c>
      <c r="O25" s="32" t="s">
        <v>59</v>
      </c>
      <c r="P25" s="32" t="s">
        <v>59</v>
      </c>
      <c r="Q25" s="32" t="s">
        <v>59</v>
      </c>
      <c r="R25" s="35">
        <v>1</v>
      </c>
    </row>
    <row r="26" spans="1:18" ht="76.5" x14ac:dyDescent="0.2">
      <c r="A26" s="22">
        <f t="shared" si="0"/>
        <v>15</v>
      </c>
      <c r="B26" s="24">
        <v>2</v>
      </c>
      <c r="C26" s="25" t="s">
        <v>327</v>
      </c>
      <c r="D26" s="30" t="s">
        <v>90</v>
      </c>
      <c r="E26" s="21" t="s">
        <v>79</v>
      </c>
      <c r="F26" s="21" t="s">
        <v>80</v>
      </c>
      <c r="G26" s="2">
        <v>44561</v>
      </c>
      <c r="H26" s="22" t="s">
        <v>24</v>
      </c>
      <c r="I26" s="12" t="s">
        <v>253</v>
      </c>
      <c r="J26" s="12" t="s">
        <v>81</v>
      </c>
      <c r="K26" s="12" t="s">
        <v>119</v>
      </c>
      <c r="L26" s="4" t="s">
        <v>25</v>
      </c>
      <c r="M26" s="45">
        <v>1</v>
      </c>
      <c r="N26" s="52">
        <v>1</v>
      </c>
      <c r="O26" s="32" t="s">
        <v>59</v>
      </c>
      <c r="P26" s="32" t="s">
        <v>59</v>
      </c>
      <c r="Q26" s="32" t="s">
        <v>59</v>
      </c>
      <c r="R26" s="35">
        <v>1</v>
      </c>
    </row>
    <row r="27" spans="1:18" ht="63.75" x14ac:dyDescent="0.2">
      <c r="A27" s="22">
        <f t="shared" si="0"/>
        <v>16</v>
      </c>
      <c r="B27" s="24">
        <v>2</v>
      </c>
      <c r="C27" s="25" t="s">
        <v>331</v>
      </c>
      <c r="D27" s="30" t="s">
        <v>90</v>
      </c>
      <c r="E27" s="21" t="s">
        <v>82</v>
      </c>
      <c r="F27" s="21" t="s">
        <v>83</v>
      </c>
      <c r="G27" s="2">
        <v>44561</v>
      </c>
      <c r="H27" s="22" t="s">
        <v>24</v>
      </c>
      <c r="I27" s="12" t="s">
        <v>254</v>
      </c>
      <c r="J27" s="12" t="s">
        <v>84</v>
      </c>
      <c r="K27" s="12" t="s">
        <v>120</v>
      </c>
      <c r="L27" s="4" t="s">
        <v>25</v>
      </c>
      <c r="M27" s="45">
        <v>1</v>
      </c>
      <c r="N27" s="52">
        <v>1</v>
      </c>
      <c r="O27" s="35">
        <v>0.22</v>
      </c>
      <c r="P27" s="35">
        <v>0.5</v>
      </c>
      <c r="Q27" s="35">
        <v>0.77</v>
      </c>
      <c r="R27" s="35">
        <v>1</v>
      </c>
    </row>
    <row r="28" spans="1:18" ht="102.75" customHeight="1" x14ac:dyDescent="0.2">
      <c r="A28" s="22">
        <f t="shared" si="0"/>
        <v>17</v>
      </c>
      <c r="B28" s="24">
        <v>2</v>
      </c>
      <c r="C28" s="24" t="s">
        <v>331</v>
      </c>
      <c r="D28" s="30" t="s">
        <v>90</v>
      </c>
      <c r="E28" s="21" t="s">
        <v>69</v>
      </c>
      <c r="F28" s="21" t="s">
        <v>85</v>
      </c>
      <c r="G28" s="2">
        <v>44561</v>
      </c>
      <c r="H28" s="22" t="s">
        <v>24</v>
      </c>
      <c r="I28" s="12" t="s">
        <v>255</v>
      </c>
      <c r="J28" s="12" t="s">
        <v>86</v>
      </c>
      <c r="K28" s="12" t="s">
        <v>346</v>
      </c>
      <c r="L28" s="4" t="s">
        <v>25</v>
      </c>
      <c r="M28" s="89"/>
      <c r="N28" s="52">
        <v>1</v>
      </c>
      <c r="O28" s="32" t="s">
        <v>59</v>
      </c>
      <c r="P28" s="32" t="s">
        <v>59</v>
      </c>
      <c r="Q28" s="32" t="s">
        <v>59</v>
      </c>
      <c r="R28" s="35">
        <v>1</v>
      </c>
    </row>
    <row r="29" spans="1:18" ht="61.5" customHeight="1" x14ac:dyDescent="0.2">
      <c r="A29" s="22">
        <f t="shared" si="0"/>
        <v>18</v>
      </c>
      <c r="B29" s="24">
        <v>2</v>
      </c>
      <c r="C29" s="24" t="s">
        <v>327</v>
      </c>
      <c r="D29" s="36" t="s">
        <v>90</v>
      </c>
      <c r="E29" s="84" t="s">
        <v>69</v>
      </c>
      <c r="F29" s="83" t="s">
        <v>87</v>
      </c>
      <c r="G29" s="85">
        <v>44561</v>
      </c>
      <c r="H29" s="26" t="s">
        <v>24</v>
      </c>
      <c r="I29" s="83" t="s">
        <v>256</v>
      </c>
      <c r="J29" s="83" t="s">
        <v>88</v>
      </c>
      <c r="K29" s="21" t="s">
        <v>121</v>
      </c>
      <c r="L29" s="4" t="s">
        <v>25</v>
      </c>
      <c r="M29" s="89"/>
      <c r="N29" s="52">
        <v>0.01</v>
      </c>
      <c r="O29" s="32" t="s">
        <v>59</v>
      </c>
      <c r="P29" s="32" t="s">
        <v>59</v>
      </c>
      <c r="Q29" s="32" t="s">
        <v>59</v>
      </c>
      <c r="R29" s="35">
        <v>0.01</v>
      </c>
    </row>
    <row r="30" spans="1:18" ht="66.75" customHeight="1" x14ac:dyDescent="0.2">
      <c r="A30" s="22">
        <f t="shared" si="0"/>
        <v>19</v>
      </c>
      <c r="B30" s="24">
        <v>2</v>
      </c>
      <c r="C30" s="24" t="s">
        <v>327</v>
      </c>
      <c r="D30" s="36" t="s">
        <v>90</v>
      </c>
      <c r="E30" s="84"/>
      <c r="F30" s="83"/>
      <c r="G30" s="85"/>
      <c r="H30" s="26" t="s">
        <v>24</v>
      </c>
      <c r="I30" s="83"/>
      <c r="J30" s="83"/>
      <c r="K30" s="21" t="s">
        <v>122</v>
      </c>
      <c r="L30" s="4" t="s">
        <v>25</v>
      </c>
      <c r="M30" s="89"/>
      <c r="N30" s="52">
        <v>0.4</v>
      </c>
      <c r="O30" s="32" t="s">
        <v>59</v>
      </c>
      <c r="P30" s="32" t="s">
        <v>59</v>
      </c>
      <c r="Q30" s="32" t="s">
        <v>59</v>
      </c>
      <c r="R30" s="35">
        <v>0.4</v>
      </c>
    </row>
    <row r="31" spans="1:18" ht="89.25" x14ac:dyDescent="0.2">
      <c r="A31" s="22">
        <f t="shared" si="0"/>
        <v>20</v>
      </c>
      <c r="B31" s="24">
        <v>2</v>
      </c>
      <c r="C31" s="24" t="s">
        <v>331</v>
      </c>
      <c r="D31" s="36" t="s">
        <v>90</v>
      </c>
      <c r="E31" s="84" t="s">
        <v>69</v>
      </c>
      <c r="F31" s="83" t="s">
        <v>332</v>
      </c>
      <c r="G31" s="85">
        <v>44561</v>
      </c>
      <c r="H31" s="26" t="s">
        <v>24</v>
      </c>
      <c r="I31" s="83" t="s">
        <v>257</v>
      </c>
      <c r="J31" s="83" t="s">
        <v>89</v>
      </c>
      <c r="K31" s="21" t="s">
        <v>123</v>
      </c>
      <c r="L31" s="4" t="s">
        <v>25</v>
      </c>
      <c r="M31" s="89"/>
      <c r="N31" s="52">
        <v>1</v>
      </c>
      <c r="O31" s="32" t="s">
        <v>59</v>
      </c>
      <c r="P31" s="32" t="s">
        <v>59</v>
      </c>
      <c r="Q31" s="32" t="s">
        <v>59</v>
      </c>
      <c r="R31" s="35">
        <v>1</v>
      </c>
    </row>
    <row r="32" spans="1:18" ht="63.75" x14ac:dyDescent="0.2">
      <c r="A32" s="22">
        <f t="shared" si="0"/>
        <v>21</v>
      </c>
      <c r="B32" s="24">
        <v>2</v>
      </c>
      <c r="C32" s="24" t="s">
        <v>331</v>
      </c>
      <c r="D32" s="36" t="s">
        <v>90</v>
      </c>
      <c r="E32" s="84"/>
      <c r="F32" s="83"/>
      <c r="G32" s="85"/>
      <c r="H32" s="26" t="s">
        <v>24</v>
      </c>
      <c r="I32" s="83"/>
      <c r="J32" s="83"/>
      <c r="K32" s="21" t="s">
        <v>124</v>
      </c>
      <c r="L32" s="4" t="s">
        <v>25</v>
      </c>
      <c r="M32" s="89"/>
      <c r="N32" s="52">
        <v>1</v>
      </c>
      <c r="O32" s="32" t="s">
        <v>59</v>
      </c>
      <c r="P32" s="32" t="s">
        <v>59</v>
      </c>
      <c r="Q32" s="32" t="s">
        <v>59</v>
      </c>
      <c r="R32" s="35">
        <v>1</v>
      </c>
    </row>
    <row r="33" spans="1:18" ht="102" x14ac:dyDescent="0.2">
      <c r="A33" s="22">
        <f t="shared" si="0"/>
        <v>22</v>
      </c>
      <c r="B33" s="25">
        <v>2</v>
      </c>
      <c r="C33" s="24" t="s">
        <v>331</v>
      </c>
      <c r="D33" s="30" t="s">
        <v>90</v>
      </c>
      <c r="E33" s="21" t="s">
        <v>69</v>
      </c>
      <c r="F33" s="21" t="s">
        <v>245</v>
      </c>
      <c r="G33" s="2">
        <v>44561</v>
      </c>
      <c r="H33" s="22" t="s">
        <v>73</v>
      </c>
      <c r="I33" s="12" t="s">
        <v>258</v>
      </c>
      <c r="J33" s="57" t="s">
        <v>246</v>
      </c>
      <c r="K33" s="21" t="s">
        <v>247</v>
      </c>
      <c r="L33" s="34" t="s">
        <v>248</v>
      </c>
      <c r="M33" s="50" t="s">
        <v>351</v>
      </c>
      <c r="N33" s="86">
        <v>3</v>
      </c>
      <c r="O33" s="32" t="s">
        <v>59</v>
      </c>
      <c r="P33" s="32" t="s">
        <v>59</v>
      </c>
      <c r="Q33" s="32" t="s">
        <v>59</v>
      </c>
      <c r="R33" s="32">
        <v>3</v>
      </c>
    </row>
    <row r="34" spans="1:18" s="3" customFormat="1" ht="63.75" x14ac:dyDescent="0.2">
      <c r="A34" s="22">
        <f t="shared" si="0"/>
        <v>23</v>
      </c>
      <c r="B34" s="22">
        <v>3</v>
      </c>
      <c r="C34" s="22" t="s">
        <v>325</v>
      </c>
      <c r="D34" s="21" t="s">
        <v>91</v>
      </c>
      <c r="E34" s="16" t="s">
        <v>92</v>
      </c>
      <c r="F34" s="21" t="s">
        <v>93</v>
      </c>
      <c r="G34" s="2">
        <v>44561</v>
      </c>
      <c r="H34" s="22" t="s">
        <v>24</v>
      </c>
      <c r="I34" s="12" t="s">
        <v>259</v>
      </c>
      <c r="J34" s="37" t="s">
        <v>94</v>
      </c>
      <c r="K34" s="12" t="s">
        <v>95</v>
      </c>
      <c r="L34" s="4" t="s">
        <v>25</v>
      </c>
      <c r="M34" s="45">
        <v>1</v>
      </c>
      <c r="N34" s="51">
        <v>1</v>
      </c>
      <c r="O34" s="29">
        <v>0.1</v>
      </c>
      <c r="P34" s="29">
        <v>0.3</v>
      </c>
      <c r="Q34" s="29">
        <v>0.6</v>
      </c>
      <c r="R34" s="29">
        <v>1</v>
      </c>
    </row>
    <row r="35" spans="1:18" s="3" customFormat="1" ht="63.75" x14ac:dyDescent="0.2">
      <c r="A35" s="22">
        <f t="shared" si="0"/>
        <v>24</v>
      </c>
      <c r="B35" s="22">
        <v>3</v>
      </c>
      <c r="C35" s="22" t="s">
        <v>325</v>
      </c>
      <c r="D35" s="21" t="s">
        <v>91</v>
      </c>
      <c r="E35" s="16" t="s">
        <v>92</v>
      </c>
      <c r="F35" s="21" t="s">
        <v>96</v>
      </c>
      <c r="G35" s="2">
        <v>44561</v>
      </c>
      <c r="H35" s="22" t="s">
        <v>24</v>
      </c>
      <c r="I35" s="12" t="s">
        <v>260</v>
      </c>
      <c r="J35" s="37" t="s">
        <v>97</v>
      </c>
      <c r="K35" s="12" t="s">
        <v>98</v>
      </c>
      <c r="L35" s="4" t="s">
        <v>25</v>
      </c>
      <c r="M35" s="45">
        <v>1.06</v>
      </c>
      <c r="N35" s="51">
        <v>1</v>
      </c>
      <c r="O35" s="29">
        <v>0.1</v>
      </c>
      <c r="P35" s="29">
        <v>0.3</v>
      </c>
      <c r="Q35" s="29">
        <v>0.6</v>
      </c>
      <c r="R35" s="29">
        <v>1</v>
      </c>
    </row>
    <row r="36" spans="1:18" s="3" customFormat="1" ht="76.5" x14ac:dyDescent="0.2">
      <c r="A36" s="22">
        <f t="shared" si="0"/>
        <v>25</v>
      </c>
      <c r="B36" s="22">
        <v>3</v>
      </c>
      <c r="C36" s="22" t="s">
        <v>326</v>
      </c>
      <c r="D36" s="21" t="s">
        <v>91</v>
      </c>
      <c r="E36" s="16" t="s">
        <v>99</v>
      </c>
      <c r="F36" s="21" t="s">
        <v>100</v>
      </c>
      <c r="G36" s="2">
        <v>44561</v>
      </c>
      <c r="H36" s="22" t="s">
        <v>24</v>
      </c>
      <c r="I36" s="12" t="s">
        <v>261</v>
      </c>
      <c r="J36" s="37" t="s">
        <v>101</v>
      </c>
      <c r="K36" s="12" t="s">
        <v>102</v>
      </c>
      <c r="L36" s="4" t="s">
        <v>25</v>
      </c>
      <c r="M36" s="45">
        <v>1</v>
      </c>
      <c r="N36" s="51">
        <v>1</v>
      </c>
      <c r="O36" s="29">
        <v>0.25</v>
      </c>
      <c r="P36" s="29">
        <v>0.5</v>
      </c>
      <c r="Q36" s="29">
        <v>0.75</v>
      </c>
      <c r="R36" s="29">
        <v>1</v>
      </c>
    </row>
    <row r="37" spans="1:18" s="3" customFormat="1" ht="88.5" customHeight="1" x14ac:dyDescent="0.2">
      <c r="A37" s="22">
        <f t="shared" si="0"/>
        <v>26</v>
      </c>
      <c r="B37" s="22">
        <v>3</v>
      </c>
      <c r="C37" s="22" t="s">
        <v>338</v>
      </c>
      <c r="D37" s="21" t="s">
        <v>91</v>
      </c>
      <c r="E37" s="16" t="s">
        <v>103</v>
      </c>
      <c r="F37" s="21" t="s">
        <v>104</v>
      </c>
      <c r="G37" s="2">
        <v>44561</v>
      </c>
      <c r="H37" s="22" t="s">
        <v>24</v>
      </c>
      <c r="I37" s="12" t="s">
        <v>262</v>
      </c>
      <c r="J37" s="37" t="s">
        <v>105</v>
      </c>
      <c r="K37" s="12" t="s">
        <v>106</v>
      </c>
      <c r="L37" s="4" t="s">
        <v>25</v>
      </c>
      <c r="M37" s="45">
        <v>1</v>
      </c>
      <c r="N37" s="51">
        <v>1</v>
      </c>
      <c r="O37" s="29">
        <v>0.17</v>
      </c>
      <c r="P37" s="29">
        <v>0.5</v>
      </c>
      <c r="Q37" s="29">
        <v>0.67</v>
      </c>
      <c r="R37" s="29">
        <v>1</v>
      </c>
    </row>
    <row r="38" spans="1:18" s="3" customFormat="1" ht="102" x14ac:dyDescent="0.2">
      <c r="A38" s="22">
        <f t="shared" si="0"/>
        <v>27</v>
      </c>
      <c r="B38" s="22">
        <v>3</v>
      </c>
      <c r="C38" s="22" t="s">
        <v>326</v>
      </c>
      <c r="D38" s="21" t="s">
        <v>91</v>
      </c>
      <c r="E38" s="16" t="s">
        <v>103</v>
      </c>
      <c r="F38" s="21" t="s">
        <v>107</v>
      </c>
      <c r="G38" s="2">
        <v>44561</v>
      </c>
      <c r="H38" s="22" t="s">
        <v>108</v>
      </c>
      <c r="I38" s="12" t="s">
        <v>263</v>
      </c>
      <c r="J38" s="37" t="s">
        <v>109</v>
      </c>
      <c r="K38" s="12" t="s">
        <v>110</v>
      </c>
      <c r="L38" s="4" t="s">
        <v>25</v>
      </c>
      <c r="M38" s="45">
        <v>1</v>
      </c>
      <c r="N38" s="51">
        <v>1</v>
      </c>
      <c r="O38" s="29">
        <v>0</v>
      </c>
      <c r="P38" s="29">
        <v>0</v>
      </c>
      <c r="Q38" s="29">
        <v>0</v>
      </c>
      <c r="R38" s="29">
        <v>1</v>
      </c>
    </row>
    <row r="39" spans="1:18" s="3" customFormat="1" ht="63.75" x14ac:dyDescent="0.2">
      <c r="A39" s="22">
        <f t="shared" si="0"/>
        <v>28</v>
      </c>
      <c r="B39" s="22">
        <v>3</v>
      </c>
      <c r="C39" s="22" t="s">
        <v>326</v>
      </c>
      <c r="D39" s="21" t="s">
        <v>91</v>
      </c>
      <c r="E39" s="16" t="s">
        <v>103</v>
      </c>
      <c r="F39" s="21" t="s">
        <v>111</v>
      </c>
      <c r="G39" s="2">
        <v>44561</v>
      </c>
      <c r="H39" s="22" t="s">
        <v>24</v>
      </c>
      <c r="I39" s="12" t="s">
        <v>264</v>
      </c>
      <c r="J39" s="37" t="s">
        <v>112</v>
      </c>
      <c r="K39" s="12" t="s">
        <v>113</v>
      </c>
      <c r="L39" s="4" t="s">
        <v>25</v>
      </c>
      <c r="M39" s="45">
        <v>1</v>
      </c>
      <c r="N39" s="51">
        <v>1</v>
      </c>
      <c r="O39" s="29">
        <v>0</v>
      </c>
      <c r="P39" s="29">
        <v>0</v>
      </c>
      <c r="Q39" s="29">
        <v>0</v>
      </c>
      <c r="R39" s="29">
        <v>1</v>
      </c>
    </row>
    <row r="40" spans="1:18" s="5" customFormat="1" ht="127.5" x14ac:dyDescent="0.25">
      <c r="A40" s="22">
        <f t="shared" si="0"/>
        <v>29</v>
      </c>
      <c r="B40" s="22">
        <v>2</v>
      </c>
      <c r="C40" s="22" t="s">
        <v>327</v>
      </c>
      <c r="D40" s="21" t="s">
        <v>125</v>
      </c>
      <c r="E40" s="21" t="s">
        <v>126</v>
      </c>
      <c r="F40" s="30" t="s">
        <v>347</v>
      </c>
      <c r="G40" s="38">
        <v>44561</v>
      </c>
      <c r="H40" s="22" t="s">
        <v>24</v>
      </c>
      <c r="I40" s="7" t="s">
        <v>127</v>
      </c>
      <c r="J40" s="7" t="s">
        <v>128</v>
      </c>
      <c r="K40" s="8" t="s">
        <v>129</v>
      </c>
      <c r="L40" s="4" t="s">
        <v>25</v>
      </c>
      <c r="M40" s="47" t="s">
        <v>130</v>
      </c>
      <c r="N40" s="54">
        <v>1</v>
      </c>
      <c r="O40" s="32" t="s">
        <v>59</v>
      </c>
      <c r="P40" s="9">
        <v>0.25</v>
      </c>
      <c r="Q40" s="9">
        <v>0.5</v>
      </c>
      <c r="R40" s="9">
        <v>1</v>
      </c>
    </row>
    <row r="41" spans="1:18" s="5" customFormat="1" ht="154.5" customHeight="1" x14ac:dyDescent="0.25">
      <c r="A41" s="22">
        <f t="shared" si="0"/>
        <v>30</v>
      </c>
      <c r="B41" s="22">
        <v>2</v>
      </c>
      <c r="C41" s="22" t="s">
        <v>327</v>
      </c>
      <c r="D41" s="21" t="s">
        <v>125</v>
      </c>
      <c r="E41" s="21" t="s">
        <v>126</v>
      </c>
      <c r="F41" s="21" t="s">
        <v>131</v>
      </c>
      <c r="G41" s="38">
        <v>44561</v>
      </c>
      <c r="H41" s="22" t="s">
        <v>24</v>
      </c>
      <c r="I41" s="7" t="s">
        <v>132</v>
      </c>
      <c r="J41" s="7" t="s">
        <v>133</v>
      </c>
      <c r="K41" s="8" t="s">
        <v>134</v>
      </c>
      <c r="L41" s="4" t="s">
        <v>25</v>
      </c>
      <c r="M41" s="47" t="s">
        <v>130</v>
      </c>
      <c r="N41" s="54">
        <v>1</v>
      </c>
      <c r="O41" s="9">
        <v>0.1</v>
      </c>
      <c r="P41" s="9">
        <v>0.4</v>
      </c>
      <c r="Q41" s="9">
        <v>0.7</v>
      </c>
      <c r="R41" s="9">
        <v>1</v>
      </c>
    </row>
    <row r="42" spans="1:18" s="5" customFormat="1" ht="127.5" x14ac:dyDescent="0.25">
      <c r="A42" s="22">
        <f t="shared" si="0"/>
        <v>31</v>
      </c>
      <c r="B42" s="22">
        <v>4</v>
      </c>
      <c r="C42" s="22" t="s">
        <v>324</v>
      </c>
      <c r="D42" s="21" t="s">
        <v>125</v>
      </c>
      <c r="E42" s="21" t="s">
        <v>126</v>
      </c>
      <c r="F42" s="21" t="s">
        <v>135</v>
      </c>
      <c r="G42" s="38">
        <v>44561</v>
      </c>
      <c r="H42" s="22" t="s">
        <v>73</v>
      </c>
      <c r="I42" s="7" t="s">
        <v>136</v>
      </c>
      <c r="J42" s="7" t="s">
        <v>137</v>
      </c>
      <c r="K42" s="7" t="s">
        <v>138</v>
      </c>
      <c r="L42" s="4" t="s">
        <v>25</v>
      </c>
      <c r="M42" s="48" t="s">
        <v>31</v>
      </c>
      <c r="N42" s="53">
        <v>0.92</v>
      </c>
      <c r="O42" s="9">
        <v>0.92</v>
      </c>
      <c r="P42" s="9">
        <v>0.92</v>
      </c>
      <c r="Q42" s="9">
        <v>0.92</v>
      </c>
      <c r="R42" s="9">
        <v>0.92</v>
      </c>
    </row>
    <row r="43" spans="1:18" ht="72" customHeight="1" x14ac:dyDescent="0.2">
      <c r="A43" s="22">
        <f t="shared" si="0"/>
        <v>32</v>
      </c>
      <c r="B43" s="25">
        <v>1</v>
      </c>
      <c r="C43" s="25" t="s">
        <v>329</v>
      </c>
      <c r="D43" s="30" t="s">
        <v>139</v>
      </c>
      <c r="E43" s="36" t="s">
        <v>140</v>
      </c>
      <c r="F43" s="30" t="s">
        <v>141</v>
      </c>
      <c r="G43" s="31">
        <v>44286</v>
      </c>
      <c r="H43" s="25" t="s">
        <v>24</v>
      </c>
      <c r="I43" s="7" t="s">
        <v>265</v>
      </c>
      <c r="J43" s="39" t="s">
        <v>142</v>
      </c>
      <c r="K43" s="33" t="s">
        <v>143</v>
      </c>
      <c r="L43" s="34" t="s">
        <v>25</v>
      </c>
      <c r="M43" s="46">
        <v>1</v>
      </c>
      <c r="N43" s="52">
        <v>1</v>
      </c>
      <c r="O43" s="35">
        <v>1</v>
      </c>
      <c r="P43" s="32" t="s">
        <v>59</v>
      </c>
      <c r="Q43" s="32" t="s">
        <v>59</v>
      </c>
      <c r="R43" s="32" t="s">
        <v>59</v>
      </c>
    </row>
    <row r="44" spans="1:18" ht="139.5" customHeight="1" x14ac:dyDescent="0.2">
      <c r="A44" s="22">
        <f t="shared" si="0"/>
        <v>33</v>
      </c>
      <c r="B44" s="25">
        <v>1</v>
      </c>
      <c r="C44" s="25" t="s">
        <v>328</v>
      </c>
      <c r="D44" s="30" t="s">
        <v>139</v>
      </c>
      <c r="E44" s="36" t="s">
        <v>144</v>
      </c>
      <c r="F44" s="30" t="s">
        <v>145</v>
      </c>
      <c r="G44" s="31">
        <v>44561</v>
      </c>
      <c r="H44" s="25" t="s">
        <v>24</v>
      </c>
      <c r="I44" s="33" t="s">
        <v>146</v>
      </c>
      <c r="J44" s="39" t="s">
        <v>147</v>
      </c>
      <c r="K44" s="33" t="s">
        <v>148</v>
      </c>
      <c r="L44" s="34" t="s">
        <v>25</v>
      </c>
      <c r="M44" s="46">
        <v>1</v>
      </c>
      <c r="N44" s="52">
        <v>1</v>
      </c>
      <c r="O44" s="32" t="s">
        <v>59</v>
      </c>
      <c r="P44" s="35">
        <v>0.4</v>
      </c>
      <c r="Q44" s="35">
        <v>0.55000000000000004</v>
      </c>
      <c r="R44" s="35">
        <v>1</v>
      </c>
    </row>
    <row r="45" spans="1:18" ht="71.25" customHeight="1" x14ac:dyDescent="0.2">
      <c r="A45" s="22">
        <f t="shared" si="0"/>
        <v>34</v>
      </c>
      <c r="B45" s="25">
        <v>1</v>
      </c>
      <c r="C45" s="25" t="s">
        <v>329</v>
      </c>
      <c r="D45" s="30" t="s">
        <v>139</v>
      </c>
      <c r="E45" s="36" t="s">
        <v>144</v>
      </c>
      <c r="F45" s="30" t="s">
        <v>149</v>
      </c>
      <c r="G45" s="31">
        <v>44561</v>
      </c>
      <c r="H45" s="25" t="s">
        <v>24</v>
      </c>
      <c r="I45" s="33" t="s">
        <v>150</v>
      </c>
      <c r="J45" s="39" t="s">
        <v>151</v>
      </c>
      <c r="K45" s="33" t="s">
        <v>152</v>
      </c>
      <c r="L45" s="34" t="s">
        <v>25</v>
      </c>
      <c r="M45" s="46">
        <v>1</v>
      </c>
      <c r="N45" s="52">
        <v>1</v>
      </c>
      <c r="O45" s="32" t="s">
        <v>59</v>
      </c>
      <c r="P45" s="32" t="s">
        <v>59</v>
      </c>
      <c r="Q45" s="32" t="s">
        <v>59</v>
      </c>
      <c r="R45" s="35">
        <v>1</v>
      </c>
    </row>
    <row r="46" spans="1:18" ht="89.25" x14ac:dyDescent="0.2">
      <c r="A46" s="22">
        <f t="shared" si="0"/>
        <v>35</v>
      </c>
      <c r="B46" s="25">
        <v>1</v>
      </c>
      <c r="C46" s="25" t="s">
        <v>329</v>
      </c>
      <c r="D46" s="30" t="s">
        <v>139</v>
      </c>
      <c r="E46" s="36" t="s">
        <v>153</v>
      </c>
      <c r="F46" s="30" t="s">
        <v>154</v>
      </c>
      <c r="G46" s="31">
        <v>44530</v>
      </c>
      <c r="H46" s="25" t="s">
        <v>24</v>
      </c>
      <c r="I46" s="33" t="s">
        <v>155</v>
      </c>
      <c r="J46" s="39" t="s">
        <v>156</v>
      </c>
      <c r="K46" s="33" t="s">
        <v>157</v>
      </c>
      <c r="L46" s="34" t="s">
        <v>25</v>
      </c>
      <c r="M46" s="46">
        <v>1</v>
      </c>
      <c r="N46" s="52">
        <v>1</v>
      </c>
      <c r="O46" s="32" t="s">
        <v>59</v>
      </c>
      <c r="P46" s="32" t="s">
        <v>59</v>
      </c>
      <c r="Q46" s="32" t="s">
        <v>59</v>
      </c>
      <c r="R46" s="35">
        <v>1</v>
      </c>
    </row>
    <row r="47" spans="1:18" ht="51" x14ac:dyDescent="0.2">
      <c r="A47" s="22">
        <f t="shared" si="0"/>
        <v>36</v>
      </c>
      <c r="B47" s="25">
        <v>1</v>
      </c>
      <c r="C47" s="25" t="s">
        <v>329</v>
      </c>
      <c r="D47" s="30" t="s">
        <v>139</v>
      </c>
      <c r="E47" s="36" t="s">
        <v>158</v>
      </c>
      <c r="F47" s="30" t="s">
        <v>159</v>
      </c>
      <c r="G47" s="31">
        <v>44561</v>
      </c>
      <c r="H47" s="25" t="s">
        <v>24</v>
      </c>
      <c r="I47" s="33" t="s">
        <v>160</v>
      </c>
      <c r="J47" s="39" t="s">
        <v>161</v>
      </c>
      <c r="K47" s="33" t="s">
        <v>162</v>
      </c>
      <c r="L47" s="34" t="s">
        <v>25</v>
      </c>
      <c r="M47" s="46">
        <v>1</v>
      </c>
      <c r="N47" s="52">
        <v>1</v>
      </c>
      <c r="O47" s="32" t="s">
        <v>59</v>
      </c>
      <c r="P47" s="32" t="s">
        <v>59</v>
      </c>
      <c r="Q47" s="32" t="s">
        <v>59</v>
      </c>
      <c r="R47" s="35">
        <v>1</v>
      </c>
    </row>
    <row r="48" spans="1:18" s="5" customFormat="1" ht="127.5" x14ac:dyDescent="0.25">
      <c r="A48" s="22">
        <f t="shared" si="0"/>
        <v>37</v>
      </c>
      <c r="B48" s="22">
        <v>4</v>
      </c>
      <c r="C48" s="22" t="s">
        <v>336</v>
      </c>
      <c r="D48" s="21" t="s">
        <v>163</v>
      </c>
      <c r="E48" s="22" t="s">
        <v>164</v>
      </c>
      <c r="F48" s="21" t="s">
        <v>165</v>
      </c>
      <c r="G48" s="14">
        <v>44561</v>
      </c>
      <c r="H48" s="22" t="s">
        <v>24</v>
      </c>
      <c r="I48" s="11" t="s">
        <v>166</v>
      </c>
      <c r="J48" s="12" t="s">
        <v>167</v>
      </c>
      <c r="K48" s="12" t="s">
        <v>168</v>
      </c>
      <c r="L48" s="34" t="s">
        <v>25</v>
      </c>
      <c r="M48" s="49">
        <v>1</v>
      </c>
      <c r="N48" s="54">
        <v>1</v>
      </c>
      <c r="O48" s="9">
        <v>0.09</v>
      </c>
      <c r="P48" s="9">
        <f>O48+9%</f>
        <v>0.18</v>
      </c>
      <c r="Q48" s="9">
        <f>P48+27%</f>
        <v>0.45</v>
      </c>
      <c r="R48" s="9">
        <f>Q48+55%</f>
        <v>1</v>
      </c>
    </row>
    <row r="49" spans="1:18" s="5" customFormat="1" ht="114.75" x14ac:dyDescent="0.25">
      <c r="A49" s="22">
        <f t="shared" si="0"/>
        <v>38</v>
      </c>
      <c r="B49" s="22">
        <v>4</v>
      </c>
      <c r="C49" s="22" t="s">
        <v>336</v>
      </c>
      <c r="D49" s="21" t="s">
        <v>163</v>
      </c>
      <c r="E49" s="22" t="s">
        <v>164</v>
      </c>
      <c r="F49" s="21" t="s">
        <v>165</v>
      </c>
      <c r="G49" s="14">
        <v>44561</v>
      </c>
      <c r="H49" s="22" t="s">
        <v>24</v>
      </c>
      <c r="I49" s="11" t="s">
        <v>266</v>
      </c>
      <c r="J49" s="12" t="s">
        <v>169</v>
      </c>
      <c r="K49" s="12" t="s">
        <v>170</v>
      </c>
      <c r="L49" s="34" t="s">
        <v>25</v>
      </c>
      <c r="M49" s="49">
        <v>1</v>
      </c>
      <c r="N49" s="54">
        <v>1</v>
      </c>
      <c r="O49" s="32" t="s">
        <v>59</v>
      </c>
      <c r="P49" s="32" t="s">
        <v>59</v>
      </c>
      <c r="Q49" s="9">
        <v>0.5</v>
      </c>
      <c r="R49" s="9">
        <v>1</v>
      </c>
    </row>
    <row r="50" spans="1:18" s="6" customFormat="1" ht="153" x14ac:dyDescent="0.25">
      <c r="A50" s="22">
        <f t="shared" si="0"/>
        <v>39</v>
      </c>
      <c r="B50" s="22">
        <v>4</v>
      </c>
      <c r="C50" s="22" t="s">
        <v>336</v>
      </c>
      <c r="D50" s="21" t="s">
        <v>163</v>
      </c>
      <c r="E50" s="22" t="s">
        <v>164</v>
      </c>
      <c r="F50" s="21" t="s">
        <v>171</v>
      </c>
      <c r="G50" s="14">
        <v>44561</v>
      </c>
      <c r="H50" s="22" t="s">
        <v>24</v>
      </c>
      <c r="I50" s="11" t="s">
        <v>267</v>
      </c>
      <c r="J50" s="12" t="s">
        <v>172</v>
      </c>
      <c r="K50" s="12" t="s">
        <v>173</v>
      </c>
      <c r="L50" s="34" t="s">
        <v>25</v>
      </c>
      <c r="M50" s="49">
        <v>1</v>
      </c>
      <c r="N50" s="54">
        <v>1</v>
      </c>
      <c r="O50" s="9">
        <v>0.23</v>
      </c>
      <c r="P50" s="9">
        <f>O50+12%</f>
        <v>0.35</v>
      </c>
      <c r="Q50" s="9">
        <f>P50+19%</f>
        <v>0.54</v>
      </c>
      <c r="R50" s="9">
        <f>Q50+46%</f>
        <v>1</v>
      </c>
    </row>
    <row r="51" spans="1:18" s="6" customFormat="1" ht="140.25" x14ac:dyDescent="0.25">
      <c r="A51" s="22">
        <f t="shared" si="0"/>
        <v>40</v>
      </c>
      <c r="B51" s="22">
        <v>4</v>
      </c>
      <c r="C51" s="22" t="s">
        <v>336</v>
      </c>
      <c r="D51" s="21" t="s">
        <v>163</v>
      </c>
      <c r="E51" s="22" t="s">
        <v>164</v>
      </c>
      <c r="F51" s="21" t="s">
        <v>171</v>
      </c>
      <c r="G51" s="14">
        <v>44561</v>
      </c>
      <c r="H51" s="22" t="s">
        <v>24</v>
      </c>
      <c r="I51" s="11" t="s">
        <v>267</v>
      </c>
      <c r="J51" s="12" t="s">
        <v>174</v>
      </c>
      <c r="K51" s="12" t="s">
        <v>175</v>
      </c>
      <c r="L51" s="34" t="s">
        <v>25</v>
      </c>
      <c r="M51" s="49">
        <v>1</v>
      </c>
      <c r="N51" s="54">
        <v>1</v>
      </c>
      <c r="O51" s="10">
        <v>0.27300000000000002</v>
      </c>
      <c r="P51" s="10">
        <f>O51+18.2%</f>
        <v>0.45500000000000002</v>
      </c>
      <c r="Q51" s="9">
        <f>P51+27.3%</f>
        <v>0.72799999999999998</v>
      </c>
      <c r="R51" s="9">
        <f>Q51+27.3%</f>
        <v>1.0009999999999999</v>
      </c>
    </row>
    <row r="52" spans="1:18" s="5" customFormat="1" ht="102" x14ac:dyDescent="0.25">
      <c r="A52" s="22">
        <f t="shared" si="0"/>
        <v>41</v>
      </c>
      <c r="B52" s="22">
        <v>4</v>
      </c>
      <c r="C52" s="22" t="s">
        <v>336</v>
      </c>
      <c r="D52" s="21" t="s">
        <v>163</v>
      </c>
      <c r="E52" s="22" t="s">
        <v>164</v>
      </c>
      <c r="F52" s="21" t="s">
        <v>176</v>
      </c>
      <c r="G52" s="14">
        <v>44377</v>
      </c>
      <c r="H52" s="22" t="s">
        <v>24</v>
      </c>
      <c r="I52" s="11" t="s">
        <v>268</v>
      </c>
      <c r="J52" s="12" t="s">
        <v>177</v>
      </c>
      <c r="K52" s="11" t="s">
        <v>178</v>
      </c>
      <c r="L52" s="34" t="s">
        <v>25</v>
      </c>
      <c r="M52" s="49" t="s">
        <v>179</v>
      </c>
      <c r="N52" s="54">
        <v>1</v>
      </c>
      <c r="O52" s="10" t="s">
        <v>180</v>
      </c>
      <c r="P52" s="10">
        <v>1</v>
      </c>
      <c r="Q52" s="9" t="s">
        <v>180</v>
      </c>
      <c r="R52" s="9" t="s">
        <v>180</v>
      </c>
    </row>
    <row r="53" spans="1:18" s="5" customFormat="1" ht="63.75" x14ac:dyDescent="0.25">
      <c r="A53" s="22">
        <f t="shared" si="0"/>
        <v>42</v>
      </c>
      <c r="B53" s="22">
        <v>4</v>
      </c>
      <c r="C53" s="22" t="s">
        <v>336</v>
      </c>
      <c r="D53" s="21" t="s">
        <v>163</v>
      </c>
      <c r="E53" s="22" t="s">
        <v>164</v>
      </c>
      <c r="F53" s="21" t="s">
        <v>181</v>
      </c>
      <c r="G53" s="14">
        <v>44561</v>
      </c>
      <c r="H53" s="22" t="s">
        <v>108</v>
      </c>
      <c r="I53" s="11" t="s">
        <v>269</v>
      </c>
      <c r="J53" s="12" t="s">
        <v>182</v>
      </c>
      <c r="K53" s="11" t="s">
        <v>183</v>
      </c>
      <c r="L53" s="34" t="s">
        <v>25</v>
      </c>
      <c r="M53" s="49">
        <v>1</v>
      </c>
      <c r="N53" s="54">
        <v>1</v>
      </c>
      <c r="O53" s="10">
        <v>1</v>
      </c>
      <c r="P53" s="10">
        <v>1</v>
      </c>
      <c r="Q53" s="9">
        <v>1</v>
      </c>
      <c r="R53" s="9">
        <v>1</v>
      </c>
    </row>
    <row r="54" spans="1:18" ht="102" x14ac:dyDescent="0.2">
      <c r="A54" s="22">
        <f t="shared" si="0"/>
        <v>43</v>
      </c>
      <c r="B54" s="25">
        <v>2</v>
      </c>
      <c r="C54" s="25" t="s">
        <v>334</v>
      </c>
      <c r="D54" s="21" t="s">
        <v>184</v>
      </c>
      <c r="E54" s="22" t="s">
        <v>185</v>
      </c>
      <c r="F54" s="21" t="s">
        <v>186</v>
      </c>
      <c r="G54" s="14">
        <v>44561</v>
      </c>
      <c r="H54" s="22" t="s">
        <v>24</v>
      </c>
      <c r="I54" s="11" t="s">
        <v>270</v>
      </c>
      <c r="J54" s="12" t="s">
        <v>187</v>
      </c>
      <c r="K54" s="11" t="s">
        <v>188</v>
      </c>
      <c r="L54" s="34" t="s">
        <v>25</v>
      </c>
      <c r="M54" s="46">
        <v>1</v>
      </c>
      <c r="N54" s="52">
        <v>1</v>
      </c>
      <c r="O54" s="35">
        <v>1</v>
      </c>
      <c r="P54" s="35">
        <v>1</v>
      </c>
      <c r="Q54" s="35">
        <v>1</v>
      </c>
      <c r="R54" s="35">
        <v>1</v>
      </c>
    </row>
    <row r="55" spans="1:18" ht="170.25" customHeight="1" x14ac:dyDescent="0.2">
      <c r="A55" s="22">
        <f t="shared" si="0"/>
        <v>44</v>
      </c>
      <c r="B55" s="25">
        <v>2</v>
      </c>
      <c r="C55" s="25" t="s">
        <v>334</v>
      </c>
      <c r="D55" s="21" t="s">
        <v>184</v>
      </c>
      <c r="E55" s="22" t="s">
        <v>185</v>
      </c>
      <c r="F55" s="21" t="s">
        <v>189</v>
      </c>
      <c r="G55" s="14">
        <v>44561</v>
      </c>
      <c r="H55" s="22" t="s">
        <v>24</v>
      </c>
      <c r="I55" s="11" t="s">
        <v>190</v>
      </c>
      <c r="J55" s="12" t="s">
        <v>191</v>
      </c>
      <c r="K55" s="11" t="s">
        <v>192</v>
      </c>
      <c r="L55" s="34" t="s">
        <v>25</v>
      </c>
      <c r="M55" s="46">
        <v>0.7</v>
      </c>
      <c r="N55" s="52">
        <v>0.75</v>
      </c>
      <c r="O55" s="40">
        <v>0.75</v>
      </c>
      <c r="P55" s="35">
        <v>0.75</v>
      </c>
      <c r="Q55" s="35">
        <v>0.75</v>
      </c>
      <c r="R55" s="35">
        <v>0.75</v>
      </c>
    </row>
    <row r="56" spans="1:18" ht="161.25" customHeight="1" x14ac:dyDescent="0.2">
      <c r="A56" s="22">
        <f t="shared" si="0"/>
        <v>45</v>
      </c>
      <c r="B56" s="25">
        <v>2</v>
      </c>
      <c r="C56" s="25" t="s">
        <v>334</v>
      </c>
      <c r="D56" s="21" t="s">
        <v>184</v>
      </c>
      <c r="E56" s="22" t="s">
        <v>185</v>
      </c>
      <c r="F56" s="21" t="s">
        <v>189</v>
      </c>
      <c r="G56" s="14">
        <v>44561</v>
      </c>
      <c r="H56" s="22" t="s">
        <v>24</v>
      </c>
      <c r="I56" s="11" t="s">
        <v>193</v>
      </c>
      <c r="J56" s="12" t="s">
        <v>194</v>
      </c>
      <c r="K56" s="11" t="s">
        <v>195</v>
      </c>
      <c r="L56" s="34" t="s">
        <v>25</v>
      </c>
      <c r="M56" s="46">
        <v>0.4</v>
      </c>
      <c r="N56" s="52">
        <v>0.85</v>
      </c>
      <c r="O56" s="35">
        <v>0.85</v>
      </c>
      <c r="P56" s="35">
        <v>0.85</v>
      </c>
      <c r="Q56" s="35">
        <v>0.85</v>
      </c>
      <c r="R56" s="35">
        <v>0.85</v>
      </c>
    </row>
    <row r="57" spans="1:18" ht="100.5" customHeight="1" x14ac:dyDescent="0.2">
      <c r="A57" s="22">
        <f t="shared" si="0"/>
        <v>46</v>
      </c>
      <c r="B57" s="25">
        <v>2</v>
      </c>
      <c r="C57" s="25" t="s">
        <v>334</v>
      </c>
      <c r="D57" s="21" t="s">
        <v>184</v>
      </c>
      <c r="E57" s="22" t="s">
        <v>196</v>
      </c>
      <c r="F57" s="21" t="s">
        <v>197</v>
      </c>
      <c r="G57" s="14">
        <v>44561</v>
      </c>
      <c r="H57" s="22" t="s">
        <v>24</v>
      </c>
      <c r="I57" s="11" t="s">
        <v>271</v>
      </c>
      <c r="J57" s="12" t="s">
        <v>198</v>
      </c>
      <c r="K57" s="11" t="s">
        <v>199</v>
      </c>
      <c r="L57" s="34" t="s">
        <v>25</v>
      </c>
      <c r="M57" s="46">
        <v>0.71</v>
      </c>
      <c r="N57" s="52">
        <v>0.85</v>
      </c>
      <c r="O57" s="35">
        <v>0.15</v>
      </c>
      <c r="P57" s="35">
        <v>0.45</v>
      </c>
      <c r="Q57" s="35">
        <v>0.75</v>
      </c>
      <c r="R57" s="35">
        <v>0.85</v>
      </c>
    </row>
    <row r="58" spans="1:18" ht="63.75" x14ac:dyDescent="0.2">
      <c r="A58" s="22">
        <f t="shared" si="0"/>
        <v>47</v>
      </c>
      <c r="B58" s="25">
        <v>2</v>
      </c>
      <c r="C58" s="25" t="s">
        <v>334</v>
      </c>
      <c r="D58" s="21" t="s">
        <v>184</v>
      </c>
      <c r="E58" s="22" t="s">
        <v>196</v>
      </c>
      <c r="F58" s="21" t="s">
        <v>200</v>
      </c>
      <c r="G58" s="14">
        <v>44561</v>
      </c>
      <c r="H58" s="22" t="s">
        <v>24</v>
      </c>
      <c r="I58" s="11" t="s">
        <v>272</v>
      </c>
      <c r="J58" s="12" t="s">
        <v>201</v>
      </c>
      <c r="K58" s="11" t="s">
        <v>202</v>
      </c>
      <c r="L58" s="34" t="s">
        <v>25</v>
      </c>
      <c r="M58" s="46">
        <v>1</v>
      </c>
      <c r="N58" s="52">
        <v>1</v>
      </c>
      <c r="O58" s="35">
        <v>0.2</v>
      </c>
      <c r="P58" s="35">
        <v>0.5</v>
      </c>
      <c r="Q58" s="35">
        <v>0.8</v>
      </c>
      <c r="R58" s="35">
        <v>1</v>
      </c>
    </row>
    <row r="59" spans="1:18" ht="51" x14ac:dyDescent="0.2">
      <c r="A59" s="22">
        <f t="shared" si="0"/>
        <v>48</v>
      </c>
      <c r="B59" s="25">
        <v>2</v>
      </c>
      <c r="C59" s="25" t="s">
        <v>334</v>
      </c>
      <c r="D59" s="21" t="s">
        <v>184</v>
      </c>
      <c r="E59" s="22" t="s">
        <v>203</v>
      </c>
      <c r="F59" s="21" t="s">
        <v>335</v>
      </c>
      <c r="G59" s="14">
        <v>44561</v>
      </c>
      <c r="H59" s="22" t="s">
        <v>108</v>
      </c>
      <c r="I59" s="11" t="s">
        <v>273</v>
      </c>
      <c r="J59" s="12" t="s">
        <v>204</v>
      </c>
      <c r="K59" s="11" t="s">
        <v>205</v>
      </c>
      <c r="L59" s="34" t="s">
        <v>25</v>
      </c>
      <c r="M59" s="46">
        <v>0.9</v>
      </c>
      <c r="N59" s="52">
        <v>1</v>
      </c>
      <c r="O59" s="35">
        <v>0.25</v>
      </c>
      <c r="P59" s="35">
        <v>0.5</v>
      </c>
      <c r="Q59" s="35">
        <v>0.75</v>
      </c>
      <c r="R59" s="35">
        <v>1</v>
      </c>
    </row>
    <row r="60" spans="1:18" ht="51" x14ac:dyDescent="0.2">
      <c r="A60" s="22">
        <f t="shared" si="0"/>
        <v>49</v>
      </c>
      <c r="B60" s="25">
        <v>4</v>
      </c>
      <c r="C60" s="25" t="s">
        <v>324</v>
      </c>
      <c r="D60" s="21" t="s">
        <v>206</v>
      </c>
      <c r="E60" s="22" t="s">
        <v>207</v>
      </c>
      <c r="F60" s="21" t="s">
        <v>208</v>
      </c>
      <c r="G60" s="14">
        <v>44561</v>
      </c>
      <c r="H60" s="22" t="s">
        <v>24</v>
      </c>
      <c r="I60" s="11" t="s">
        <v>274</v>
      </c>
      <c r="J60" s="12" t="s">
        <v>209</v>
      </c>
      <c r="K60" s="11" t="s">
        <v>210</v>
      </c>
      <c r="L60" s="34" t="s">
        <v>25</v>
      </c>
      <c r="M60" s="46">
        <v>0.95</v>
      </c>
      <c r="N60" s="52">
        <v>1</v>
      </c>
      <c r="O60" s="35">
        <v>0.25</v>
      </c>
      <c r="P60" s="35">
        <v>0.5</v>
      </c>
      <c r="Q60" s="35">
        <v>0.75</v>
      </c>
      <c r="R60" s="35">
        <v>1</v>
      </c>
    </row>
    <row r="61" spans="1:18" ht="63.75" x14ac:dyDescent="0.2">
      <c r="A61" s="22">
        <f t="shared" si="0"/>
        <v>50</v>
      </c>
      <c r="B61" s="25">
        <v>4</v>
      </c>
      <c r="C61" s="25" t="s">
        <v>324</v>
      </c>
      <c r="D61" s="21" t="s">
        <v>206</v>
      </c>
      <c r="E61" s="22" t="s">
        <v>211</v>
      </c>
      <c r="F61" s="21" t="s">
        <v>212</v>
      </c>
      <c r="G61" s="14">
        <v>44561</v>
      </c>
      <c r="H61" s="22" t="s">
        <v>73</v>
      </c>
      <c r="I61" s="11" t="s">
        <v>275</v>
      </c>
      <c r="J61" s="12" t="s">
        <v>213</v>
      </c>
      <c r="K61" s="11" t="s">
        <v>214</v>
      </c>
      <c r="L61" s="34" t="s">
        <v>25</v>
      </c>
      <c r="M61" s="50" t="s">
        <v>59</v>
      </c>
      <c r="N61" s="52">
        <v>1</v>
      </c>
      <c r="O61" s="35">
        <v>1</v>
      </c>
      <c r="P61" s="35">
        <v>1</v>
      </c>
      <c r="Q61" s="35">
        <v>1</v>
      </c>
      <c r="R61" s="35">
        <v>1</v>
      </c>
    </row>
    <row r="62" spans="1:18" ht="76.5" x14ac:dyDescent="0.2">
      <c r="A62" s="22">
        <f t="shared" si="0"/>
        <v>51</v>
      </c>
      <c r="B62" s="25">
        <v>4</v>
      </c>
      <c r="C62" s="25" t="s">
        <v>324</v>
      </c>
      <c r="D62" s="21" t="s">
        <v>206</v>
      </c>
      <c r="E62" s="22" t="s">
        <v>207</v>
      </c>
      <c r="F62" s="21" t="s">
        <v>215</v>
      </c>
      <c r="G62" s="14">
        <v>44561</v>
      </c>
      <c r="H62" s="22" t="s">
        <v>73</v>
      </c>
      <c r="I62" s="11" t="s">
        <v>276</v>
      </c>
      <c r="J62" s="12" t="s">
        <v>216</v>
      </c>
      <c r="K62" s="11" t="s">
        <v>217</v>
      </c>
      <c r="L62" s="34" t="s">
        <v>25</v>
      </c>
      <c r="M62" s="50">
        <v>10</v>
      </c>
      <c r="N62" s="52">
        <v>0.1</v>
      </c>
      <c r="O62" s="35">
        <v>1</v>
      </c>
      <c r="P62" s="35">
        <v>0.1</v>
      </c>
      <c r="Q62" s="35">
        <v>0.1</v>
      </c>
      <c r="R62" s="35">
        <v>0.1</v>
      </c>
    </row>
    <row r="63" spans="1:18" ht="76.5" x14ac:dyDescent="0.2">
      <c r="A63" s="22">
        <f t="shared" si="0"/>
        <v>52</v>
      </c>
      <c r="B63" s="25">
        <v>4</v>
      </c>
      <c r="C63" s="25" t="s">
        <v>324</v>
      </c>
      <c r="D63" s="21" t="s">
        <v>206</v>
      </c>
      <c r="E63" s="22" t="s">
        <v>218</v>
      </c>
      <c r="F63" s="21" t="s">
        <v>219</v>
      </c>
      <c r="G63" s="14">
        <v>44561</v>
      </c>
      <c r="H63" s="22" t="s">
        <v>24</v>
      </c>
      <c r="I63" s="11" t="s">
        <v>277</v>
      </c>
      <c r="J63" s="12" t="s">
        <v>220</v>
      </c>
      <c r="K63" s="11" t="s">
        <v>221</v>
      </c>
      <c r="L63" s="34" t="s">
        <v>25</v>
      </c>
      <c r="M63" s="46">
        <v>1</v>
      </c>
      <c r="N63" s="52">
        <v>1</v>
      </c>
      <c r="O63" s="35">
        <v>0.1</v>
      </c>
      <c r="P63" s="35">
        <v>0.7</v>
      </c>
      <c r="Q63" s="35">
        <v>0.85</v>
      </c>
      <c r="R63" s="35">
        <v>1</v>
      </c>
    </row>
    <row r="64" spans="1:18" ht="76.5" x14ac:dyDescent="0.2">
      <c r="A64" s="22">
        <f t="shared" si="0"/>
        <v>53</v>
      </c>
      <c r="B64" s="25">
        <v>4</v>
      </c>
      <c r="C64" s="25" t="s">
        <v>324</v>
      </c>
      <c r="D64" s="21" t="s">
        <v>206</v>
      </c>
      <c r="E64" s="22" t="s">
        <v>164</v>
      </c>
      <c r="F64" s="21" t="s">
        <v>222</v>
      </c>
      <c r="G64" s="14">
        <v>44561</v>
      </c>
      <c r="H64" s="22" t="s">
        <v>108</v>
      </c>
      <c r="I64" s="11" t="s">
        <v>278</v>
      </c>
      <c r="J64" s="12" t="s">
        <v>223</v>
      </c>
      <c r="K64" s="11" t="s">
        <v>224</v>
      </c>
      <c r="L64" s="34" t="s">
        <v>25</v>
      </c>
      <c r="M64" s="46">
        <v>0.9</v>
      </c>
      <c r="N64" s="52">
        <v>0.9</v>
      </c>
      <c r="O64" s="35">
        <v>0.9</v>
      </c>
      <c r="P64" s="35">
        <v>0.9</v>
      </c>
      <c r="Q64" s="35">
        <v>0.9</v>
      </c>
      <c r="R64" s="35">
        <v>0.9</v>
      </c>
    </row>
    <row r="65" spans="1:18" ht="76.5" customHeight="1" x14ac:dyDescent="0.2">
      <c r="A65" s="22">
        <f t="shared" si="0"/>
        <v>54</v>
      </c>
      <c r="B65" s="25">
        <v>4</v>
      </c>
      <c r="C65" s="25" t="s">
        <v>324</v>
      </c>
      <c r="D65" s="21" t="s">
        <v>206</v>
      </c>
      <c r="E65" s="22" t="s">
        <v>164</v>
      </c>
      <c r="F65" s="21" t="s">
        <v>225</v>
      </c>
      <c r="G65" s="14">
        <v>44561</v>
      </c>
      <c r="H65" s="22" t="s">
        <v>108</v>
      </c>
      <c r="I65" s="11" t="s">
        <v>279</v>
      </c>
      <c r="J65" s="12" t="s">
        <v>226</v>
      </c>
      <c r="K65" s="11" t="s">
        <v>227</v>
      </c>
      <c r="L65" s="34" t="s">
        <v>25</v>
      </c>
      <c r="M65" s="46">
        <v>1</v>
      </c>
      <c r="N65" s="52">
        <v>0.9</v>
      </c>
      <c r="O65" s="35">
        <v>0.9</v>
      </c>
      <c r="P65" s="35">
        <v>0.9</v>
      </c>
      <c r="Q65" s="35">
        <v>0.9</v>
      </c>
      <c r="R65" s="35">
        <v>0.9</v>
      </c>
    </row>
    <row r="66" spans="1:18" ht="83.25" customHeight="1" x14ac:dyDescent="0.2">
      <c r="A66" s="22">
        <f t="shared" si="0"/>
        <v>55</v>
      </c>
      <c r="B66" s="25">
        <v>4</v>
      </c>
      <c r="C66" s="25" t="s">
        <v>324</v>
      </c>
      <c r="D66" s="21" t="s">
        <v>206</v>
      </c>
      <c r="E66" s="22" t="s">
        <v>228</v>
      </c>
      <c r="F66" s="21" t="s">
        <v>229</v>
      </c>
      <c r="G66" s="14">
        <v>44561</v>
      </c>
      <c r="H66" s="22" t="s">
        <v>73</v>
      </c>
      <c r="I66" s="11" t="s">
        <v>280</v>
      </c>
      <c r="J66" s="12" t="s">
        <v>230</v>
      </c>
      <c r="K66" s="11" t="s">
        <v>231</v>
      </c>
      <c r="L66" s="34" t="s">
        <v>25</v>
      </c>
      <c r="M66" s="50">
        <v>7</v>
      </c>
      <c r="N66" s="52">
        <v>7.0000000000000007E-2</v>
      </c>
      <c r="O66" s="35">
        <v>1</v>
      </c>
      <c r="P66" s="35">
        <v>7.0000000000000007E-2</v>
      </c>
      <c r="Q66" s="35">
        <v>7.0000000000000007E-2</v>
      </c>
      <c r="R66" s="35">
        <v>7.0000000000000007E-2</v>
      </c>
    </row>
    <row r="67" spans="1:18" ht="51" x14ac:dyDescent="0.2">
      <c r="A67" s="22">
        <f t="shared" si="0"/>
        <v>56</v>
      </c>
      <c r="B67" s="25">
        <v>4</v>
      </c>
      <c r="C67" s="25" t="s">
        <v>324</v>
      </c>
      <c r="D67" s="21" t="s">
        <v>206</v>
      </c>
      <c r="E67" s="22" t="s">
        <v>228</v>
      </c>
      <c r="F67" s="21" t="s">
        <v>232</v>
      </c>
      <c r="G67" s="14">
        <v>44561</v>
      </c>
      <c r="H67" s="22" t="s">
        <v>24</v>
      </c>
      <c r="I67" s="11" t="s">
        <v>281</v>
      </c>
      <c r="J67" s="12" t="s">
        <v>233</v>
      </c>
      <c r="K67" s="11" t="s">
        <v>234</v>
      </c>
      <c r="L67" s="34" t="s">
        <v>25</v>
      </c>
      <c r="M67" s="46">
        <v>1</v>
      </c>
      <c r="N67" s="52">
        <v>1</v>
      </c>
      <c r="O67" s="35">
        <v>0.25</v>
      </c>
      <c r="P67" s="35">
        <v>0.5</v>
      </c>
      <c r="Q67" s="35">
        <v>0.75</v>
      </c>
      <c r="R67" s="35">
        <v>1</v>
      </c>
    </row>
    <row r="68" spans="1:18" ht="55.5" customHeight="1" x14ac:dyDescent="0.2">
      <c r="A68" s="22">
        <f t="shared" si="0"/>
        <v>57</v>
      </c>
      <c r="B68" s="25">
        <v>4</v>
      </c>
      <c r="C68" s="25" t="s">
        <v>324</v>
      </c>
      <c r="D68" s="21" t="s">
        <v>206</v>
      </c>
      <c r="E68" s="22" t="s">
        <v>211</v>
      </c>
      <c r="F68" s="21" t="s">
        <v>235</v>
      </c>
      <c r="G68" s="14">
        <v>44561</v>
      </c>
      <c r="H68" s="22" t="s">
        <v>73</v>
      </c>
      <c r="I68" s="11" t="s">
        <v>282</v>
      </c>
      <c r="J68" s="12" t="s">
        <v>236</v>
      </c>
      <c r="K68" s="11" t="s">
        <v>237</v>
      </c>
      <c r="L68" s="34" t="s">
        <v>25</v>
      </c>
      <c r="M68" s="50" t="s">
        <v>59</v>
      </c>
      <c r="N68" s="52">
        <v>1</v>
      </c>
      <c r="O68" s="35">
        <v>1</v>
      </c>
      <c r="P68" s="35">
        <v>1</v>
      </c>
      <c r="Q68" s="35">
        <v>1</v>
      </c>
      <c r="R68" s="35">
        <v>1</v>
      </c>
    </row>
    <row r="69" spans="1:18" ht="54" customHeight="1" x14ac:dyDescent="0.2">
      <c r="A69" s="22">
        <f t="shared" si="0"/>
        <v>58</v>
      </c>
      <c r="B69" s="25">
        <v>4</v>
      </c>
      <c r="C69" s="25" t="s">
        <v>324</v>
      </c>
      <c r="D69" s="21" t="s">
        <v>206</v>
      </c>
      <c r="E69" s="22" t="s">
        <v>211</v>
      </c>
      <c r="F69" s="21" t="s">
        <v>238</v>
      </c>
      <c r="G69" s="14">
        <v>44561</v>
      </c>
      <c r="H69" s="22" t="s">
        <v>73</v>
      </c>
      <c r="I69" s="11" t="s">
        <v>283</v>
      </c>
      <c r="J69" s="12" t="s">
        <v>239</v>
      </c>
      <c r="K69" s="11" t="s">
        <v>240</v>
      </c>
      <c r="L69" s="34" t="s">
        <v>25</v>
      </c>
      <c r="M69" s="50" t="s">
        <v>59</v>
      </c>
      <c r="N69" s="52">
        <v>1</v>
      </c>
      <c r="O69" s="35">
        <v>0.25</v>
      </c>
      <c r="P69" s="35">
        <v>0.5</v>
      </c>
      <c r="Q69" s="35">
        <v>0.75</v>
      </c>
      <c r="R69" s="35">
        <v>1</v>
      </c>
    </row>
    <row r="70" spans="1:18" ht="169.5" customHeight="1" x14ac:dyDescent="0.2">
      <c r="A70" s="22">
        <f t="shared" si="0"/>
        <v>59</v>
      </c>
      <c r="B70" s="25">
        <v>4</v>
      </c>
      <c r="C70" s="25" t="s">
        <v>324</v>
      </c>
      <c r="D70" s="30" t="s">
        <v>284</v>
      </c>
      <c r="E70" s="25" t="s">
        <v>285</v>
      </c>
      <c r="F70" s="30" t="s">
        <v>286</v>
      </c>
      <c r="G70" s="31">
        <v>44285</v>
      </c>
      <c r="H70" s="25" t="s">
        <v>24</v>
      </c>
      <c r="I70" s="33" t="s">
        <v>287</v>
      </c>
      <c r="J70" s="33" t="s">
        <v>288</v>
      </c>
      <c r="K70" s="33" t="s">
        <v>289</v>
      </c>
      <c r="L70" s="34" t="s">
        <v>290</v>
      </c>
      <c r="M70" s="50" t="s">
        <v>59</v>
      </c>
      <c r="N70" s="55">
        <v>3</v>
      </c>
      <c r="O70" s="32">
        <v>3</v>
      </c>
      <c r="P70" s="32" t="s">
        <v>59</v>
      </c>
      <c r="Q70" s="32" t="s">
        <v>59</v>
      </c>
      <c r="R70" s="32" t="s">
        <v>59</v>
      </c>
    </row>
    <row r="71" spans="1:18" ht="84" customHeight="1" x14ac:dyDescent="0.2">
      <c r="A71" s="22">
        <f t="shared" si="0"/>
        <v>60</v>
      </c>
      <c r="B71" s="25">
        <v>4</v>
      </c>
      <c r="C71" s="25" t="s">
        <v>323</v>
      </c>
      <c r="D71" s="30" t="s">
        <v>284</v>
      </c>
      <c r="E71" s="25" t="s">
        <v>285</v>
      </c>
      <c r="F71" s="30" t="s">
        <v>291</v>
      </c>
      <c r="G71" s="31">
        <v>44560</v>
      </c>
      <c r="H71" s="25" t="s">
        <v>24</v>
      </c>
      <c r="I71" s="33" t="s">
        <v>292</v>
      </c>
      <c r="J71" s="33" t="s">
        <v>293</v>
      </c>
      <c r="K71" s="33" t="s">
        <v>294</v>
      </c>
      <c r="L71" s="34" t="s">
        <v>290</v>
      </c>
      <c r="M71" s="50" t="s">
        <v>59</v>
      </c>
      <c r="N71" s="55">
        <v>6</v>
      </c>
      <c r="O71" s="32">
        <v>1</v>
      </c>
      <c r="P71" s="32">
        <v>3</v>
      </c>
      <c r="Q71" s="32">
        <v>4</v>
      </c>
      <c r="R71" s="32">
        <v>6</v>
      </c>
    </row>
    <row r="72" spans="1:18" ht="102" x14ac:dyDescent="0.2">
      <c r="A72" s="22">
        <f t="shared" si="0"/>
        <v>61</v>
      </c>
      <c r="B72" s="25">
        <v>4</v>
      </c>
      <c r="C72" s="25" t="s">
        <v>337</v>
      </c>
      <c r="D72" s="30" t="s">
        <v>284</v>
      </c>
      <c r="E72" s="25" t="s">
        <v>295</v>
      </c>
      <c r="F72" s="30" t="s">
        <v>296</v>
      </c>
      <c r="G72" s="31">
        <v>44469</v>
      </c>
      <c r="H72" s="25" t="s">
        <v>24</v>
      </c>
      <c r="I72" s="33" t="s">
        <v>297</v>
      </c>
      <c r="J72" s="33" t="s">
        <v>298</v>
      </c>
      <c r="K72" s="33" t="s">
        <v>299</v>
      </c>
      <c r="L72" s="34" t="s">
        <v>290</v>
      </c>
      <c r="M72" s="50" t="s">
        <v>59</v>
      </c>
      <c r="N72" s="55">
        <v>6</v>
      </c>
      <c r="O72" s="32">
        <v>2</v>
      </c>
      <c r="P72" s="32">
        <v>4</v>
      </c>
      <c r="Q72" s="32">
        <v>6</v>
      </c>
      <c r="R72" s="32" t="s">
        <v>59</v>
      </c>
    </row>
    <row r="73" spans="1:18" ht="153" x14ac:dyDescent="0.2">
      <c r="A73" s="22">
        <f t="shared" si="0"/>
        <v>62</v>
      </c>
      <c r="B73" s="25">
        <v>4</v>
      </c>
      <c r="C73" s="25" t="s">
        <v>337</v>
      </c>
      <c r="D73" s="30" t="s">
        <v>284</v>
      </c>
      <c r="E73" s="25" t="s">
        <v>300</v>
      </c>
      <c r="F73" s="30" t="s">
        <v>301</v>
      </c>
      <c r="G73" s="31">
        <v>44560</v>
      </c>
      <c r="H73" s="25" t="s">
        <v>24</v>
      </c>
      <c r="I73" s="33" t="s">
        <v>302</v>
      </c>
      <c r="J73" s="33" t="s">
        <v>303</v>
      </c>
      <c r="K73" s="33" t="s">
        <v>304</v>
      </c>
      <c r="L73" s="34" t="s">
        <v>290</v>
      </c>
      <c r="M73" s="50" t="s">
        <v>59</v>
      </c>
      <c r="N73" s="56">
        <v>6</v>
      </c>
      <c r="O73" s="41">
        <v>3</v>
      </c>
      <c r="P73" s="32" t="s">
        <v>59</v>
      </c>
      <c r="Q73" s="17">
        <v>3</v>
      </c>
      <c r="R73" s="32" t="s">
        <v>59</v>
      </c>
    </row>
    <row r="74" spans="1:18" ht="76.5" x14ac:dyDescent="0.2">
      <c r="A74" s="22">
        <f t="shared" si="0"/>
        <v>63</v>
      </c>
      <c r="B74" s="25">
        <v>4</v>
      </c>
      <c r="C74" s="25" t="s">
        <v>337</v>
      </c>
      <c r="D74" s="30" t="s">
        <v>284</v>
      </c>
      <c r="E74" s="25" t="s">
        <v>300</v>
      </c>
      <c r="F74" s="30" t="s">
        <v>305</v>
      </c>
      <c r="G74" s="31">
        <v>44377</v>
      </c>
      <c r="H74" s="25" t="s">
        <v>24</v>
      </c>
      <c r="I74" s="33" t="s">
        <v>306</v>
      </c>
      <c r="J74" s="33" t="s">
        <v>307</v>
      </c>
      <c r="K74" s="33" t="s">
        <v>308</v>
      </c>
      <c r="L74" s="34" t="s">
        <v>25</v>
      </c>
      <c r="M74" s="50" t="s">
        <v>59</v>
      </c>
      <c r="N74" s="52">
        <v>1</v>
      </c>
      <c r="O74" s="32" t="s">
        <v>59</v>
      </c>
      <c r="P74" s="32" t="s">
        <v>59</v>
      </c>
      <c r="Q74" s="35">
        <v>1</v>
      </c>
      <c r="R74" s="32" t="s">
        <v>59</v>
      </c>
    </row>
    <row r="75" spans="1:18" ht="114.75" x14ac:dyDescent="0.2">
      <c r="A75" s="22">
        <f t="shared" si="0"/>
        <v>64</v>
      </c>
      <c r="B75" s="25">
        <v>4</v>
      </c>
      <c r="C75" s="25" t="s">
        <v>324</v>
      </c>
      <c r="D75" s="30" t="s">
        <v>284</v>
      </c>
      <c r="E75" s="25" t="s">
        <v>309</v>
      </c>
      <c r="F75" s="30" t="s">
        <v>310</v>
      </c>
      <c r="G75" s="31">
        <v>44560</v>
      </c>
      <c r="H75" s="25" t="s">
        <v>24</v>
      </c>
      <c r="I75" s="33" t="s">
        <v>311</v>
      </c>
      <c r="J75" s="33" t="s">
        <v>312</v>
      </c>
      <c r="K75" s="42" t="s">
        <v>313</v>
      </c>
      <c r="L75" s="34" t="s">
        <v>290</v>
      </c>
      <c r="M75" s="50" t="s">
        <v>59</v>
      </c>
      <c r="N75" s="55">
        <v>2</v>
      </c>
      <c r="O75" s="17">
        <v>1</v>
      </c>
      <c r="P75" s="32">
        <v>2</v>
      </c>
      <c r="Q75" s="32" t="s">
        <v>59</v>
      </c>
      <c r="R75" s="32" t="s">
        <v>59</v>
      </c>
    </row>
    <row r="76" spans="1:18" ht="141" customHeight="1" x14ac:dyDescent="0.2">
      <c r="A76" s="22">
        <f t="shared" si="0"/>
        <v>65</v>
      </c>
      <c r="B76" s="25">
        <v>4</v>
      </c>
      <c r="C76" s="25" t="s">
        <v>337</v>
      </c>
      <c r="D76" s="30" t="s">
        <v>284</v>
      </c>
      <c r="E76" s="30" t="s">
        <v>314</v>
      </c>
      <c r="F76" s="30" t="s">
        <v>315</v>
      </c>
      <c r="G76" s="31">
        <v>44560</v>
      </c>
      <c r="H76" s="25" t="s">
        <v>24</v>
      </c>
      <c r="I76" s="33" t="s">
        <v>316</v>
      </c>
      <c r="J76" s="33" t="s">
        <v>317</v>
      </c>
      <c r="K76" s="33" t="s">
        <v>318</v>
      </c>
      <c r="L76" s="34" t="s">
        <v>25</v>
      </c>
      <c r="M76" s="46">
        <v>1</v>
      </c>
      <c r="N76" s="52">
        <v>1</v>
      </c>
      <c r="O76" s="43">
        <v>0.15</v>
      </c>
      <c r="P76" s="43">
        <v>0.5</v>
      </c>
      <c r="Q76" s="43">
        <v>0.75</v>
      </c>
      <c r="R76" s="44">
        <v>1</v>
      </c>
    </row>
    <row r="77" spans="1:18" ht="114.75" x14ac:dyDescent="0.2">
      <c r="A77" s="22">
        <f t="shared" si="0"/>
        <v>66</v>
      </c>
      <c r="B77" s="25">
        <v>4</v>
      </c>
      <c r="C77" s="25" t="s">
        <v>323</v>
      </c>
      <c r="D77" s="30" t="s">
        <v>284</v>
      </c>
      <c r="E77" s="30" t="s">
        <v>314</v>
      </c>
      <c r="F77" s="30" t="s">
        <v>319</v>
      </c>
      <c r="G77" s="31">
        <v>44469</v>
      </c>
      <c r="H77" s="25" t="s">
        <v>24</v>
      </c>
      <c r="I77" s="33" t="s">
        <v>320</v>
      </c>
      <c r="J77" s="33" t="s">
        <v>321</v>
      </c>
      <c r="K77" s="33" t="s">
        <v>322</v>
      </c>
      <c r="L77" s="34" t="s">
        <v>25</v>
      </c>
      <c r="M77" s="50" t="s">
        <v>59</v>
      </c>
      <c r="N77" s="52">
        <v>0.9</v>
      </c>
      <c r="O77" s="32" t="s">
        <v>59</v>
      </c>
      <c r="P77" s="32" t="s">
        <v>59</v>
      </c>
      <c r="Q77" s="35">
        <v>0.9</v>
      </c>
      <c r="R77" s="32" t="s">
        <v>59</v>
      </c>
    </row>
  </sheetData>
  <autoFilter ref="A11:R77"/>
  <mergeCells count="41">
    <mergeCell ref="J31:J32"/>
    <mergeCell ref="E31:E32"/>
    <mergeCell ref="F31:F32"/>
    <mergeCell ref="G31:G32"/>
    <mergeCell ref="I31:I32"/>
    <mergeCell ref="I23:I24"/>
    <mergeCell ref="J23:J24"/>
    <mergeCell ref="E29:E30"/>
    <mergeCell ref="F29:F30"/>
    <mergeCell ref="G29:G30"/>
    <mergeCell ref="I29:I30"/>
    <mergeCell ref="J29:J30"/>
    <mergeCell ref="M10:M11"/>
    <mergeCell ref="N10:N11"/>
    <mergeCell ref="O10:R10"/>
    <mergeCell ref="A9:A11"/>
    <mergeCell ref="B9:C9"/>
    <mergeCell ref="D9:G9"/>
    <mergeCell ref="H9:L9"/>
    <mergeCell ref="M9:R9"/>
    <mergeCell ref="D1:N5"/>
    <mergeCell ref="A1:C5"/>
    <mergeCell ref="G10:G11"/>
    <mergeCell ref="H10:H11"/>
    <mergeCell ref="I10:I11"/>
    <mergeCell ref="B10:B11"/>
    <mergeCell ref="C10:C11"/>
    <mergeCell ref="D10:D11"/>
    <mergeCell ref="E10:E11"/>
    <mergeCell ref="F10:F11"/>
    <mergeCell ref="J10:J11"/>
    <mergeCell ref="K10:K11"/>
    <mergeCell ref="L10:L11"/>
    <mergeCell ref="A6:R6"/>
    <mergeCell ref="A7:R7"/>
    <mergeCell ref="A8:R8"/>
    <mergeCell ref="O1:R1"/>
    <mergeCell ref="O2:R2"/>
    <mergeCell ref="O3:R3"/>
    <mergeCell ref="O4:R4"/>
    <mergeCell ref="O5:R5"/>
  </mergeCells>
  <dataValidations count="2">
    <dataValidation type="list" allowBlank="1" showInputMessage="1" showErrorMessage="1" sqref="WSS42 GG42 QC42 ZY42 AJU42 ATQ42 BDM42 BNI42 BXE42 CHA42 CQW42 DAS42 DKO42 DUK42 EEG42 EOC42 EXY42 FHU42 FRQ42 GBM42 GLI42 GVE42 HFA42 HOW42 HYS42 IIO42 ISK42 JCG42 JMC42 JVY42 KFU42 KPQ42 KZM42 LJI42 LTE42 MDA42 MMW42 MWS42 NGO42 NQK42 OAG42 OKC42 OTY42 PDU42 PNQ42 PXM42 QHI42 QRE42 RBA42 RKW42 RUS42 SEO42 SOK42 SYG42 TIC42 TRY42 UBU42 ULQ42 UVM42 VFI42 VPE42 VZA42 WIW42 H42">
      <formula1>#REF!</formula1>
    </dataValidation>
    <dataValidation type="list" allowBlank="1" showInputMessage="1" showErrorMessage="1" sqref="H48:H53">
      <formula1>#REF!</formula1>
    </dataValidation>
  </dataValidations>
  <printOptions horizontalCentered="1"/>
  <pageMargins left="0.15748031496062992" right="0.19685039370078741" top="0.39370078740157483" bottom="0.39370078740157483" header="0.51181102362204722" footer="0.51181102362204722"/>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 2021 consolidado</vt:lpstr>
      <vt:lpstr>'PA 2021 consolidado'!Títulos_a_imprimir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dc:title>
  <dc:creator>CASA</dc:creator>
  <cp:lastModifiedBy>Jenny Paola Fajardo Castro</cp:lastModifiedBy>
  <cp:lastPrinted>2021-01-30T00:14:18Z</cp:lastPrinted>
  <dcterms:created xsi:type="dcterms:W3CDTF">2020-03-24T14:19:37Z</dcterms:created>
  <dcterms:modified xsi:type="dcterms:W3CDTF">2021-01-30T20:52:48Z</dcterms:modified>
</cp:coreProperties>
</file>